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480" tabRatio="753"/>
  </bookViews>
  <sheets>
    <sheet name="Strategic Plan Summary" sheetId="106" r:id="rId1"/>
    <sheet name="ComprehensiveStrategic Finances" sheetId="105" r:id="rId2"/>
    <sheet name="Performance Measures" sheetId="62" r:id="rId3"/>
    <sheet name="Drop Down Options" sheetId="36" r:id="rId4"/>
  </sheets>
  <externalReferences>
    <externalReference r:id="rId5"/>
  </externalReferences>
  <definedNames>
    <definedName name="AgencyName">'Drop Down Options'!$A$1:$A$5</definedName>
    <definedName name="BasisforEval" localSheetId="1">'[1]Drop Down Options'!#REF!</definedName>
    <definedName name="BasisforEval" localSheetId="0">'[1]Drop Down Options'!#REF!</definedName>
    <definedName name="BasisforEval">'Drop Down Options'!#REF!</definedName>
    <definedName name="BasisforfurtherEval" localSheetId="1">'[1]Drop Down Options'!#REF!</definedName>
    <definedName name="BasisforfurtherEval" localSheetId="0">'[1]Drop Down Options'!#REF!</definedName>
    <definedName name="BasisforfurtherEval">'Drop Down Options'!#REF!</definedName>
    <definedName name="Eval">'Drop Down Options'!$A$17:$A$21</definedName>
    <definedName name="EvalOptions" localSheetId="1">'[1]Drop Down Options'!#REF!</definedName>
    <definedName name="EvalOptions" localSheetId="0">'[1]Drop Down Options'!#REF!</definedName>
    <definedName name="EvalOptions">'Drop Down Options'!#REF!</definedName>
    <definedName name="PartnerEntityType">'Drop Down Options'!$A$24:$A$29</definedName>
    <definedName name="_xlnm.Print_Titles" localSheetId="1">'ComprehensiveStrategic Finances'!$8:$9</definedName>
    <definedName name="_xlnm.Print_Titles" localSheetId="2">'Performance Measures'!$6:$6</definedName>
    <definedName name="_xlnm.Print_Titles" localSheetId="0">'Strategic Plan Summary'!$11:$12</definedName>
    <definedName name="TypeofMeasure" localSheetId="1">#REF!</definedName>
    <definedName name="TypeofMeasure" localSheetId="0">#REF!</definedName>
    <definedName name="TypeofMeasur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05" l="1"/>
  <c r="C24" i="105"/>
  <c r="D25" i="105"/>
  <c r="F25" i="105"/>
  <c r="G25" i="105"/>
  <c r="H25" i="105"/>
  <c r="I25" i="105"/>
  <c r="J25" i="105"/>
  <c r="K25" i="105"/>
  <c r="L25" i="105"/>
  <c r="M25" i="105"/>
  <c r="N25" i="105"/>
  <c r="O25" i="105"/>
  <c r="P25" i="105"/>
  <c r="Q25" i="105"/>
  <c r="R25" i="105"/>
  <c r="S25" i="105"/>
  <c r="T25" i="105"/>
  <c r="U25" i="105"/>
  <c r="V25" i="105"/>
  <c r="W25" i="105"/>
  <c r="X25" i="105"/>
  <c r="Y25" i="105"/>
  <c r="Z25" i="105"/>
  <c r="AA25" i="105"/>
  <c r="AB25" i="105"/>
  <c r="AC25" i="105"/>
  <c r="AD25" i="105"/>
  <c r="AE25" i="105"/>
  <c r="AF25" i="105"/>
  <c r="AG25" i="105"/>
  <c r="AH25" i="105"/>
  <c r="AI25" i="105"/>
  <c r="AJ25" i="105"/>
  <c r="C26" i="105"/>
  <c r="C36" i="105"/>
  <c r="C37" i="105"/>
  <c r="D38" i="105"/>
  <c r="D40" i="105" s="1"/>
  <c r="D115" i="105" s="1"/>
  <c r="E38" i="105"/>
  <c r="E40" i="105" s="1"/>
  <c r="F38" i="105"/>
  <c r="F40" i="105" s="1"/>
  <c r="G38" i="105"/>
  <c r="H38" i="105"/>
  <c r="H40" i="105" s="1"/>
  <c r="H51" i="105" s="1"/>
  <c r="I38" i="105"/>
  <c r="I40" i="105" s="1"/>
  <c r="I51" i="105" s="1"/>
  <c r="J38" i="105"/>
  <c r="J40" i="105" s="1"/>
  <c r="K38" i="105"/>
  <c r="L38" i="105"/>
  <c r="L40" i="105" s="1"/>
  <c r="L115" i="105" s="1"/>
  <c r="M38" i="105"/>
  <c r="M40" i="105" s="1"/>
  <c r="N38" i="105"/>
  <c r="N40" i="105" s="1"/>
  <c r="O38" i="105"/>
  <c r="P38" i="105"/>
  <c r="P40" i="105" s="1"/>
  <c r="P115" i="105" s="1"/>
  <c r="Q38" i="105"/>
  <c r="R38" i="105"/>
  <c r="R40" i="105" s="1"/>
  <c r="S38" i="105"/>
  <c r="T38" i="105"/>
  <c r="T40" i="105" s="1"/>
  <c r="U38" i="105"/>
  <c r="U40" i="105" s="1"/>
  <c r="V38" i="105"/>
  <c r="V40" i="105" s="1"/>
  <c r="W38" i="105"/>
  <c r="X38" i="105"/>
  <c r="X40" i="105" s="1"/>
  <c r="X51" i="105" s="1"/>
  <c r="Y38" i="105"/>
  <c r="Y40" i="105" s="1"/>
  <c r="Z38" i="105"/>
  <c r="Z40" i="105" s="1"/>
  <c r="AA38" i="105"/>
  <c r="AB38" i="105"/>
  <c r="AB40" i="105" s="1"/>
  <c r="AB115" i="105" s="1"/>
  <c r="AC38" i="105"/>
  <c r="AC40" i="105" s="1"/>
  <c r="AD38" i="105"/>
  <c r="AD40" i="105" s="1"/>
  <c r="AE38" i="105"/>
  <c r="AE40" i="105" s="1"/>
  <c r="AE51" i="105" s="1"/>
  <c r="AF38" i="105"/>
  <c r="AF40" i="105" s="1"/>
  <c r="AF115" i="105" s="1"/>
  <c r="AG38" i="105"/>
  <c r="AG40" i="105" s="1"/>
  <c r="AH38" i="105"/>
  <c r="AH40" i="105" s="1"/>
  <c r="AI38" i="105"/>
  <c r="AJ38" i="105"/>
  <c r="AJ40" i="105" s="1"/>
  <c r="C39" i="105"/>
  <c r="G40" i="105"/>
  <c r="G115" i="105" s="1"/>
  <c r="K40" i="105"/>
  <c r="K115" i="105" s="1"/>
  <c r="O40" i="105"/>
  <c r="O115" i="105" s="1"/>
  <c r="Q40" i="105"/>
  <c r="Q51" i="105" s="1"/>
  <c r="S40" i="105"/>
  <c r="S115" i="105" s="1"/>
  <c r="W40" i="105"/>
  <c r="W115" i="105" s="1"/>
  <c r="AA40" i="105"/>
  <c r="AA115" i="105" s="1"/>
  <c r="AI40" i="105"/>
  <c r="AI51" i="105" s="1"/>
  <c r="C56" i="105"/>
  <c r="C57" i="105"/>
  <c r="C58" i="105"/>
  <c r="C62" i="105"/>
  <c r="C67" i="105"/>
  <c r="C72" i="105"/>
  <c r="C73" i="105"/>
  <c r="C75" i="105"/>
  <c r="C76" i="105"/>
  <c r="C78" i="105"/>
  <c r="C79" i="105"/>
  <c r="C80" i="105"/>
  <c r="C81" i="105"/>
  <c r="C82" i="105"/>
  <c r="C83" i="105"/>
  <c r="C84" i="105"/>
  <c r="C85" i="105"/>
  <c r="C86" i="105"/>
  <c r="C89" i="105"/>
  <c r="C90" i="105"/>
  <c r="C91" i="105"/>
  <c r="C92" i="105"/>
  <c r="C93" i="105"/>
  <c r="C97" i="105"/>
  <c r="D101" i="105"/>
  <c r="D116" i="105" s="1"/>
  <c r="E101" i="105"/>
  <c r="E116" i="105" s="1"/>
  <c r="F101" i="105"/>
  <c r="F116" i="105" s="1"/>
  <c r="G101" i="105"/>
  <c r="G116" i="105" s="1"/>
  <c r="H101" i="105"/>
  <c r="H116" i="105" s="1"/>
  <c r="I101" i="105"/>
  <c r="I116" i="105" s="1"/>
  <c r="J101" i="105"/>
  <c r="J116" i="105" s="1"/>
  <c r="K101" i="105"/>
  <c r="K116" i="105" s="1"/>
  <c r="L101" i="105"/>
  <c r="L116" i="105" s="1"/>
  <c r="M101" i="105"/>
  <c r="M116" i="105" s="1"/>
  <c r="N101" i="105"/>
  <c r="N116" i="105" s="1"/>
  <c r="O101" i="105"/>
  <c r="O116" i="105" s="1"/>
  <c r="P101" i="105"/>
  <c r="P116" i="105" s="1"/>
  <c r="Q101" i="105"/>
  <c r="Q116" i="105" s="1"/>
  <c r="R101" i="105"/>
  <c r="S101" i="105"/>
  <c r="S116" i="105" s="1"/>
  <c r="T101" i="105"/>
  <c r="T116" i="105" s="1"/>
  <c r="U101" i="105"/>
  <c r="U116" i="105" s="1"/>
  <c r="V101" i="105"/>
  <c r="V116" i="105" s="1"/>
  <c r="W101" i="105"/>
  <c r="W116" i="105" s="1"/>
  <c r="X101" i="105"/>
  <c r="X116" i="105" s="1"/>
  <c r="Y101" i="105"/>
  <c r="Y116" i="105" s="1"/>
  <c r="Z101" i="105"/>
  <c r="Z116" i="105" s="1"/>
  <c r="AA101" i="105"/>
  <c r="AA116" i="105" s="1"/>
  <c r="AB101" i="105"/>
  <c r="AB116" i="105" s="1"/>
  <c r="AC101" i="105"/>
  <c r="AC116" i="105" s="1"/>
  <c r="AD101" i="105"/>
  <c r="AD116" i="105" s="1"/>
  <c r="AE101" i="105"/>
  <c r="AE116" i="105" s="1"/>
  <c r="AF101" i="105"/>
  <c r="AF116" i="105" s="1"/>
  <c r="AG101" i="105"/>
  <c r="AG116" i="105" s="1"/>
  <c r="AH101" i="105"/>
  <c r="AI101" i="105"/>
  <c r="AI116" i="105" s="1"/>
  <c r="AJ101" i="105"/>
  <c r="AJ116" i="105" s="1"/>
  <c r="D107" i="105"/>
  <c r="E107" i="105"/>
  <c r="E117" i="105" s="1"/>
  <c r="F107" i="105"/>
  <c r="F117" i="105" s="1"/>
  <c r="G107" i="105"/>
  <c r="G117" i="105" s="1"/>
  <c r="H107" i="105"/>
  <c r="H117" i="105" s="1"/>
  <c r="I107" i="105"/>
  <c r="I117" i="105" s="1"/>
  <c r="J107" i="105"/>
  <c r="J117" i="105" s="1"/>
  <c r="K107" i="105"/>
  <c r="K117" i="105" s="1"/>
  <c r="L107" i="105"/>
  <c r="L117" i="105" s="1"/>
  <c r="M107" i="105"/>
  <c r="M117" i="105" s="1"/>
  <c r="N107" i="105"/>
  <c r="N117" i="105" s="1"/>
  <c r="O107" i="105"/>
  <c r="O117" i="105" s="1"/>
  <c r="P107" i="105"/>
  <c r="P117" i="105" s="1"/>
  <c r="Q107" i="105"/>
  <c r="Q117" i="105" s="1"/>
  <c r="R107" i="105"/>
  <c r="R117" i="105" s="1"/>
  <c r="S107" i="105"/>
  <c r="S117" i="105" s="1"/>
  <c r="T107" i="105"/>
  <c r="T117" i="105" s="1"/>
  <c r="U107" i="105"/>
  <c r="U117" i="105" s="1"/>
  <c r="V107" i="105"/>
  <c r="V117" i="105" s="1"/>
  <c r="W107" i="105"/>
  <c r="W117" i="105" s="1"/>
  <c r="X107" i="105"/>
  <c r="X117" i="105" s="1"/>
  <c r="Y107" i="105"/>
  <c r="Y117" i="105" s="1"/>
  <c r="Z107" i="105"/>
  <c r="Z117" i="105" s="1"/>
  <c r="AA107" i="105"/>
  <c r="AA117" i="105" s="1"/>
  <c r="AB107" i="105"/>
  <c r="AB117" i="105" s="1"/>
  <c r="AC107" i="105"/>
  <c r="AC117" i="105" s="1"/>
  <c r="AD107" i="105"/>
  <c r="AD117" i="105" s="1"/>
  <c r="AE107" i="105"/>
  <c r="AE117" i="105" s="1"/>
  <c r="AF107" i="105"/>
  <c r="AF117" i="105" s="1"/>
  <c r="AG107" i="105"/>
  <c r="AG117" i="105" s="1"/>
  <c r="AH107" i="105"/>
  <c r="AH117" i="105" s="1"/>
  <c r="AI107" i="105"/>
  <c r="AI117" i="105" s="1"/>
  <c r="AJ107" i="105"/>
  <c r="AJ117" i="105" s="1"/>
  <c r="D112" i="105"/>
  <c r="E112" i="105"/>
  <c r="F112" i="105"/>
  <c r="G112" i="105"/>
  <c r="H112" i="105"/>
  <c r="I112" i="105"/>
  <c r="J112" i="105"/>
  <c r="K112" i="105"/>
  <c r="L112" i="105"/>
  <c r="M112" i="105"/>
  <c r="N112" i="105"/>
  <c r="O112" i="105"/>
  <c r="P112" i="105"/>
  <c r="Q112" i="105"/>
  <c r="R112" i="105"/>
  <c r="S112" i="105"/>
  <c r="T112" i="105"/>
  <c r="U112" i="105"/>
  <c r="V112" i="105"/>
  <c r="W112" i="105"/>
  <c r="X112" i="105"/>
  <c r="Y112" i="105"/>
  <c r="Z112" i="105"/>
  <c r="AA112" i="105"/>
  <c r="AB112" i="105"/>
  <c r="AC112" i="105"/>
  <c r="AD112" i="105"/>
  <c r="AE112" i="105"/>
  <c r="AF112" i="105"/>
  <c r="AG112" i="105"/>
  <c r="AH112" i="105"/>
  <c r="AI112" i="105"/>
  <c r="AJ112" i="105"/>
  <c r="D113" i="105"/>
  <c r="E113" i="105"/>
  <c r="F113" i="105"/>
  <c r="G113" i="105"/>
  <c r="H113" i="105"/>
  <c r="I113" i="105"/>
  <c r="J113" i="105"/>
  <c r="K113" i="105"/>
  <c r="L113" i="105"/>
  <c r="M113" i="105"/>
  <c r="N113" i="105"/>
  <c r="O113" i="105"/>
  <c r="P113" i="105"/>
  <c r="Q113" i="105"/>
  <c r="R113" i="105"/>
  <c r="S113" i="105"/>
  <c r="T113" i="105"/>
  <c r="U113" i="105"/>
  <c r="V113" i="105"/>
  <c r="W113" i="105"/>
  <c r="X113" i="105"/>
  <c r="Y113" i="105"/>
  <c r="Z113" i="105"/>
  <c r="AA113" i="105"/>
  <c r="AB113" i="105"/>
  <c r="AC113" i="105"/>
  <c r="AD113" i="105"/>
  <c r="AE113" i="105"/>
  <c r="AF113" i="105"/>
  <c r="AG113" i="105"/>
  <c r="AH113" i="105"/>
  <c r="AI113" i="105"/>
  <c r="AJ113" i="105"/>
  <c r="I114" i="105"/>
  <c r="N114" i="105"/>
  <c r="B115" i="105"/>
  <c r="R116" i="105"/>
  <c r="AH116" i="105"/>
  <c r="D125" i="105"/>
  <c r="D226" i="105" s="1"/>
  <c r="E125" i="105"/>
  <c r="F125" i="105"/>
  <c r="F226" i="105" s="1"/>
  <c r="G125" i="105"/>
  <c r="G226" i="105" s="1"/>
  <c r="H125" i="105"/>
  <c r="H226" i="105" s="1"/>
  <c r="I125" i="105"/>
  <c r="J125" i="105"/>
  <c r="J226" i="105" s="1"/>
  <c r="K125" i="105"/>
  <c r="K226" i="105" s="1"/>
  <c r="L125" i="105"/>
  <c r="L226" i="105" s="1"/>
  <c r="M125" i="105"/>
  <c r="N125" i="105"/>
  <c r="N226" i="105" s="1"/>
  <c r="O125" i="105"/>
  <c r="O226" i="105" s="1"/>
  <c r="P125" i="105"/>
  <c r="P226" i="105" s="1"/>
  <c r="Q125" i="105"/>
  <c r="R125" i="105"/>
  <c r="R226" i="105" s="1"/>
  <c r="S125" i="105"/>
  <c r="S226" i="105" s="1"/>
  <c r="T125" i="105"/>
  <c r="T226" i="105" s="1"/>
  <c r="U125" i="105"/>
  <c r="V125" i="105"/>
  <c r="V226" i="105" s="1"/>
  <c r="W125" i="105"/>
  <c r="W226" i="105" s="1"/>
  <c r="X125" i="105"/>
  <c r="Y125" i="105"/>
  <c r="Z125" i="105"/>
  <c r="Z226" i="105" s="1"/>
  <c r="AA125" i="105"/>
  <c r="AA226" i="105" s="1"/>
  <c r="AB125" i="105"/>
  <c r="AB226" i="105" s="1"/>
  <c r="AC125" i="105"/>
  <c r="AD125" i="105"/>
  <c r="AD226" i="105" s="1"/>
  <c r="AE125" i="105"/>
  <c r="AE226" i="105" s="1"/>
  <c r="AF125" i="105"/>
  <c r="AG125" i="105"/>
  <c r="AH125" i="105"/>
  <c r="AH226" i="105" s="1"/>
  <c r="AI125" i="105"/>
  <c r="AI226" i="105" s="1"/>
  <c r="AJ125" i="105"/>
  <c r="AJ226" i="105" s="1"/>
  <c r="D126" i="105"/>
  <c r="D227" i="105" s="1"/>
  <c r="E126" i="105"/>
  <c r="E227" i="105" s="1"/>
  <c r="F126" i="105"/>
  <c r="F227" i="105" s="1"/>
  <c r="G126" i="105"/>
  <c r="G227" i="105" s="1"/>
  <c r="H126" i="105"/>
  <c r="H227" i="105" s="1"/>
  <c r="I126" i="105"/>
  <c r="I227" i="105" s="1"/>
  <c r="J126" i="105"/>
  <c r="J227" i="105" s="1"/>
  <c r="K126" i="105"/>
  <c r="K227" i="105" s="1"/>
  <c r="L126" i="105"/>
  <c r="L227" i="105" s="1"/>
  <c r="M126" i="105"/>
  <c r="M227" i="105" s="1"/>
  <c r="N126" i="105"/>
  <c r="N227" i="105" s="1"/>
  <c r="O126" i="105"/>
  <c r="O227" i="105" s="1"/>
  <c r="P126" i="105"/>
  <c r="P227" i="105" s="1"/>
  <c r="Q126" i="105"/>
  <c r="Q227" i="105" s="1"/>
  <c r="R126" i="105"/>
  <c r="R227" i="105" s="1"/>
  <c r="S126" i="105"/>
  <c r="T126" i="105"/>
  <c r="T227" i="105" s="1"/>
  <c r="U126" i="105"/>
  <c r="U227" i="105" s="1"/>
  <c r="V126" i="105"/>
  <c r="V227" i="105" s="1"/>
  <c r="W126" i="105"/>
  <c r="W227" i="105" s="1"/>
  <c r="X126" i="105"/>
  <c r="X227" i="105" s="1"/>
  <c r="Y126" i="105"/>
  <c r="Y227" i="105" s="1"/>
  <c r="Z126" i="105"/>
  <c r="Z227" i="105" s="1"/>
  <c r="AA126" i="105"/>
  <c r="AA227" i="105" s="1"/>
  <c r="AB126" i="105"/>
  <c r="AB227" i="105" s="1"/>
  <c r="AC126" i="105"/>
  <c r="AC227" i="105" s="1"/>
  <c r="AD126" i="105"/>
  <c r="AD227" i="105" s="1"/>
  <c r="AE126" i="105"/>
  <c r="AE227" i="105" s="1"/>
  <c r="AF126" i="105"/>
  <c r="AF227" i="105" s="1"/>
  <c r="AG126" i="105"/>
  <c r="AG227" i="105" s="1"/>
  <c r="AH126" i="105"/>
  <c r="AH227" i="105" s="1"/>
  <c r="AI126" i="105"/>
  <c r="AJ126" i="105"/>
  <c r="AJ227" i="105" s="1"/>
  <c r="D127" i="105"/>
  <c r="E127" i="105"/>
  <c r="F127" i="105"/>
  <c r="G127" i="105"/>
  <c r="H127" i="105"/>
  <c r="I127" i="105"/>
  <c r="J127" i="105"/>
  <c r="K127" i="105"/>
  <c r="L127" i="105"/>
  <c r="M127" i="105"/>
  <c r="N127" i="105"/>
  <c r="O127" i="105"/>
  <c r="P127" i="105"/>
  <c r="Q127" i="105"/>
  <c r="R127" i="105"/>
  <c r="S127" i="105"/>
  <c r="T127" i="105"/>
  <c r="U127" i="105"/>
  <c r="V127" i="105"/>
  <c r="W127" i="105"/>
  <c r="X127" i="105"/>
  <c r="Y127" i="105"/>
  <c r="Z127" i="105"/>
  <c r="AA127" i="105"/>
  <c r="AB127" i="105"/>
  <c r="AC127" i="105"/>
  <c r="AD127" i="105"/>
  <c r="AE127" i="105"/>
  <c r="AF127" i="105"/>
  <c r="AG127" i="105"/>
  <c r="AH127" i="105"/>
  <c r="AI127" i="105"/>
  <c r="AJ127" i="105"/>
  <c r="D128" i="105"/>
  <c r="E128" i="105"/>
  <c r="F128" i="105"/>
  <c r="G128" i="105"/>
  <c r="H128" i="105"/>
  <c r="I128" i="105"/>
  <c r="J128" i="105"/>
  <c r="K128" i="105"/>
  <c r="L128" i="105"/>
  <c r="M128" i="105"/>
  <c r="N128" i="105"/>
  <c r="O128" i="105"/>
  <c r="P128" i="105"/>
  <c r="Q128" i="105"/>
  <c r="R128" i="105"/>
  <c r="S128" i="105"/>
  <c r="T128" i="105"/>
  <c r="U128" i="105"/>
  <c r="V128" i="105"/>
  <c r="W128" i="105"/>
  <c r="X128" i="105"/>
  <c r="Y128" i="105"/>
  <c r="Z128" i="105"/>
  <c r="AA128" i="105"/>
  <c r="AB128" i="105"/>
  <c r="AC128" i="105"/>
  <c r="AD128" i="105"/>
  <c r="AE128" i="105"/>
  <c r="AF128" i="105"/>
  <c r="AG128" i="105"/>
  <c r="AH128" i="105"/>
  <c r="AI128" i="105"/>
  <c r="AJ128" i="105"/>
  <c r="D129" i="105"/>
  <c r="E129" i="105"/>
  <c r="F129" i="105"/>
  <c r="G129" i="105"/>
  <c r="H129" i="105"/>
  <c r="I129" i="105"/>
  <c r="J129" i="105"/>
  <c r="K129" i="105"/>
  <c r="L129" i="105"/>
  <c r="M129" i="105"/>
  <c r="N129" i="105"/>
  <c r="O129" i="105"/>
  <c r="P129" i="105"/>
  <c r="Q129" i="105"/>
  <c r="R129" i="105"/>
  <c r="S129" i="105"/>
  <c r="T129" i="105"/>
  <c r="U129" i="105"/>
  <c r="V129" i="105"/>
  <c r="W129" i="105"/>
  <c r="X129" i="105"/>
  <c r="Y129" i="105"/>
  <c r="Z129" i="105"/>
  <c r="AA129" i="105"/>
  <c r="AB129" i="105"/>
  <c r="AC129" i="105"/>
  <c r="AD129" i="105"/>
  <c r="AE129" i="105"/>
  <c r="AF129" i="105"/>
  <c r="AG129" i="105"/>
  <c r="AH129" i="105"/>
  <c r="AI129" i="105"/>
  <c r="AJ129" i="105"/>
  <c r="C132" i="105"/>
  <c r="D135" i="105"/>
  <c r="E135" i="105"/>
  <c r="F135" i="105"/>
  <c r="G135" i="105"/>
  <c r="H135" i="105"/>
  <c r="I135" i="105"/>
  <c r="J135" i="105"/>
  <c r="K135" i="105"/>
  <c r="L135" i="105"/>
  <c r="M135" i="105"/>
  <c r="N135" i="105"/>
  <c r="O135" i="105"/>
  <c r="P135" i="105"/>
  <c r="Q135" i="105"/>
  <c r="R135" i="105"/>
  <c r="S135" i="105"/>
  <c r="T135" i="105"/>
  <c r="U135" i="105"/>
  <c r="V135" i="105"/>
  <c r="W135" i="105"/>
  <c r="X135" i="105"/>
  <c r="Y135" i="105"/>
  <c r="Z135" i="105"/>
  <c r="AA135" i="105"/>
  <c r="AB135" i="105"/>
  <c r="AC135" i="105"/>
  <c r="AD135" i="105"/>
  <c r="AE135" i="105"/>
  <c r="AF135" i="105"/>
  <c r="AG135" i="105"/>
  <c r="AH135" i="105"/>
  <c r="AI135" i="105"/>
  <c r="AJ135" i="105"/>
  <c r="D136" i="105"/>
  <c r="E136" i="105"/>
  <c r="F136" i="105"/>
  <c r="G136" i="105"/>
  <c r="H136" i="105"/>
  <c r="I136" i="105"/>
  <c r="J136" i="105"/>
  <c r="K136" i="105"/>
  <c r="L136" i="105"/>
  <c r="M136" i="105"/>
  <c r="N136" i="105"/>
  <c r="O136" i="105"/>
  <c r="P136" i="105"/>
  <c r="Q136" i="105"/>
  <c r="R136" i="105"/>
  <c r="S136" i="105"/>
  <c r="T136" i="105"/>
  <c r="U136" i="105"/>
  <c r="V136" i="105"/>
  <c r="W136" i="105"/>
  <c r="X136" i="105"/>
  <c r="Y136" i="105"/>
  <c r="Z136" i="105"/>
  <c r="AA136" i="105"/>
  <c r="AB136" i="105"/>
  <c r="AC136" i="105"/>
  <c r="AD136" i="105"/>
  <c r="AE136" i="105"/>
  <c r="AF136" i="105"/>
  <c r="AG136" i="105"/>
  <c r="AH136" i="105"/>
  <c r="AI136" i="105"/>
  <c r="AJ136" i="105"/>
  <c r="C139" i="105"/>
  <c r="D140" i="105"/>
  <c r="E140" i="105"/>
  <c r="F140" i="105"/>
  <c r="G140" i="105"/>
  <c r="I140" i="105"/>
  <c r="J140" i="105"/>
  <c r="K140" i="105"/>
  <c r="L140" i="105"/>
  <c r="M140" i="105"/>
  <c r="N140" i="105"/>
  <c r="O140" i="105"/>
  <c r="P140" i="105"/>
  <c r="Q140" i="105"/>
  <c r="R140" i="105"/>
  <c r="S140" i="105"/>
  <c r="T140" i="105"/>
  <c r="U140" i="105"/>
  <c r="V140" i="105"/>
  <c r="W140" i="105"/>
  <c r="X140" i="105"/>
  <c r="Y140" i="105"/>
  <c r="Z140" i="105"/>
  <c r="AA140" i="105"/>
  <c r="AB140" i="105"/>
  <c r="AC140" i="105"/>
  <c r="AD140" i="105"/>
  <c r="AE140" i="105"/>
  <c r="AF140" i="105"/>
  <c r="AG140" i="105"/>
  <c r="AH140" i="105"/>
  <c r="AI140" i="105"/>
  <c r="AJ140" i="105"/>
  <c r="C141" i="105"/>
  <c r="B144" i="105"/>
  <c r="B145" i="105"/>
  <c r="E145" i="105"/>
  <c r="G145" i="105"/>
  <c r="O145" i="105"/>
  <c r="P145" i="105"/>
  <c r="Q145" i="105"/>
  <c r="R145" i="105"/>
  <c r="S145" i="105"/>
  <c r="T145" i="105"/>
  <c r="U145" i="105"/>
  <c r="V145" i="105"/>
  <c r="W145" i="105"/>
  <c r="X145" i="105"/>
  <c r="Y145" i="105"/>
  <c r="Z145" i="105"/>
  <c r="AA145" i="105"/>
  <c r="AB145" i="105"/>
  <c r="AC145" i="105"/>
  <c r="AD145" i="105"/>
  <c r="AE145" i="105"/>
  <c r="AF145" i="105"/>
  <c r="AG145" i="105"/>
  <c r="AH145" i="105"/>
  <c r="AI145" i="105"/>
  <c r="AJ145" i="105"/>
  <c r="B146" i="105"/>
  <c r="I146" i="105"/>
  <c r="B148" i="105"/>
  <c r="C149" i="105"/>
  <c r="Q150" i="105"/>
  <c r="S150" i="105"/>
  <c r="U150" i="105"/>
  <c r="U151" i="105" s="1"/>
  <c r="U153" i="105" s="1"/>
  <c r="V150" i="105"/>
  <c r="W150" i="105"/>
  <c r="Y150" i="105"/>
  <c r="Y151" i="105" s="1"/>
  <c r="Y153" i="105" s="1"/>
  <c r="Z150" i="105"/>
  <c r="Z151" i="105" s="1"/>
  <c r="Z153" i="105" s="1"/>
  <c r="AD150" i="105"/>
  <c r="AD151" i="105" s="1"/>
  <c r="AD153" i="105" s="1"/>
  <c r="AF150" i="105"/>
  <c r="AF151" i="105" s="1"/>
  <c r="AF153" i="105" s="1"/>
  <c r="AG150" i="105"/>
  <c r="AG151" i="105" s="1"/>
  <c r="AG153" i="105" s="1"/>
  <c r="AH150" i="105"/>
  <c r="D151" i="105"/>
  <c r="D153" i="105" s="1"/>
  <c r="E151" i="105"/>
  <c r="F151" i="105"/>
  <c r="F153" i="105" s="1"/>
  <c r="G151" i="105"/>
  <c r="G153" i="105" s="1"/>
  <c r="G229" i="105" s="1"/>
  <c r="H151" i="105"/>
  <c r="H153" i="105" s="1"/>
  <c r="I151" i="105"/>
  <c r="I153" i="105" s="1"/>
  <c r="J151" i="105"/>
  <c r="J153" i="105" s="1"/>
  <c r="K151" i="105"/>
  <c r="L151" i="105"/>
  <c r="L153" i="105" s="1"/>
  <c r="M151" i="105"/>
  <c r="M153" i="105" s="1"/>
  <c r="N151" i="105"/>
  <c r="N153" i="105" s="1"/>
  <c r="O151" i="105"/>
  <c r="O153" i="105" s="1"/>
  <c r="O229" i="105" s="1"/>
  <c r="P151" i="105"/>
  <c r="P153" i="105" s="1"/>
  <c r="Q151" i="105"/>
  <c r="Q153" i="105" s="1"/>
  <c r="R151" i="105"/>
  <c r="R153" i="105" s="1"/>
  <c r="T151" i="105"/>
  <c r="T153" i="105" s="1"/>
  <c r="V151" i="105"/>
  <c r="V153" i="105" s="1"/>
  <c r="W151" i="105"/>
  <c r="W153" i="105" s="1"/>
  <c r="W229" i="105" s="1"/>
  <c r="X151" i="105"/>
  <c r="X153" i="105" s="1"/>
  <c r="X229" i="105" s="1"/>
  <c r="AA151" i="105"/>
  <c r="AA153" i="105" s="1"/>
  <c r="AA229" i="105" s="1"/>
  <c r="AB151" i="105"/>
  <c r="AC151" i="105"/>
  <c r="AC153" i="105" s="1"/>
  <c r="AE151" i="105"/>
  <c r="AE153" i="105" s="1"/>
  <c r="AE229" i="105" s="1"/>
  <c r="AH151" i="105"/>
  <c r="AH153" i="105" s="1"/>
  <c r="AI151" i="105"/>
  <c r="AI153" i="105" s="1"/>
  <c r="AI229" i="105" s="1"/>
  <c r="AJ151" i="105"/>
  <c r="AJ153" i="105" s="1"/>
  <c r="C152" i="105"/>
  <c r="K153" i="105"/>
  <c r="K229" i="105" s="1"/>
  <c r="AB153" i="105"/>
  <c r="AB164" i="105" s="1"/>
  <c r="D157" i="105"/>
  <c r="E157" i="105"/>
  <c r="F157" i="105"/>
  <c r="G157" i="105"/>
  <c r="H157" i="105"/>
  <c r="I157" i="105"/>
  <c r="J157" i="105"/>
  <c r="K157" i="105"/>
  <c r="L157" i="105"/>
  <c r="M157" i="105"/>
  <c r="N157" i="105"/>
  <c r="O157" i="105"/>
  <c r="P157" i="105"/>
  <c r="Q157" i="105"/>
  <c r="R157" i="105"/>
  <c r="S157" i="105"/>
  <c r="T157" i="105"/>
  <c r="U157" i="105"/>
  <c r="V157" i="105"/>
  <c r="W157" i="105"/>
  <c r="X157" i="105"/>
  <c r="Y157" i="105"/>
  <c r="Z157" i="105"/>
  <c r="AA157" i="105"/>
  <c r="AB157" i="105"/>
  <c r="AC157" i="105"/>
  <c r="AD157" i="105"/>
  <c r="AE157" i="105"/>
  <c r="AF157" i="105"/>
  <c r="AG157" i="105"/>
  <c r="AH157" i="105"/>
  <c r="AI157" i="105"/>
  <c r="AJ157" i="105"/>
  <c r="I163" i="105"/>
  <c r="K163" i="105"/>
  <c r="L163" i="105"/>
  <c r="M163" i="105"/>
  <c r="N163" i="105"/>
  <c r="C169" i="105"/>
  <c r="C170" i="105"/>
  <c r="C171" i="105"/>
  <c r="C175" i="105"/>
  <c r="C180" i="105"/>
  <c r="C185" i="105"/>
  <c r="C186" i="105"/>
  <c r="C188" i="105"/>
  <c r="C189" i="105"/>
  <c r="C191" i="105"/>
  <c r="C192" i="105"/>
  <c r="C193" i="105"/>
  <c r="C194" i="105"/>
  <c r="C195" i="105"/>
  <c r="C196" i="105"/>
  <c r="C197" i="105"/>
  <c r="C198" i="105"/>
  <c r="C199" i="105"/>
  <c r="C202" i="105"/>
  <c r="C203" i="105"/>
  <c r="C204" i="105"/>
  <c r="C205" i="105"/>
  <c r="C206" i="105"/>
  <c r="C210" i="105"/>
  <c r="D214" i="105"/>
  <c r="D230" i="105" s="1"/>
  <c r="E214" i="105"/>
  <c r="E230" i="105" s="1"/>
  <c r="F214" i="105"/>
  <c r="F230" i="105" s="1"/>
  <c r="G214" i="105"/>
  <c r="G230" i="105" s="1"/>
  <c r="H214" i="105"/>
  <c r="H230" i="105" s="1"/>
  <c r="I214" i="105"/>
  <c r="I230" i="105" s="1"/>
  <c r="J214" i="105"/>
  <c r="J230" i="105" s="1"/>
  <c r="K214" i="105"/>
  <c r="K230" i="105" s="1"/>
  <c r="L214" i="105"/>
  <c r="L230" i="105" s="1"/>
  <c r="M214" i="105"/>
  <c r="M230" i="105" s="1"/>
  <c r="N214" i="105"/>
  <c r="N230" i="105" s="1"/>
  <c r="O214" i="105"/>
  <c r="O230" i="105" s="1"/>
  <c r="P214" i="105"/>
  <c r="P230" i="105" s="1"/>
  <c r="Q214" i="105"/>
  <c r="Q230" i="105" s="1"/>
  <c r="R214" i="105"/>
  <c r="R230" i="105" s="1"/>
  <c r="S214" i="105"/>
  <c r="S230" i="105" s="1"/>
  <c r="T214" i="105"/>
  <c r="T230" i="105" s="1"/>
  <c r="U214" i="105"/>
  <c r="U230" i="105" s="1"/>
  <c r="V214" i="105"/>
  <c r="V230" i="105" s="1"/>
  <c r="W214" i="105"/>
  <c r="W230" i="105" s="1"/>
  <c r="X214" i="105"/>
  <c r="X230" i="105" s="1"/>
  <c r="Y214" i="105"/>
  <c r="Y230" i="105" s="1"/>
  <c r="Z214" i="105"/>
  <c r="Z230" i="105" s="1"/>
  <c r="AA214" i="105"/>
  <c r="AA230" i="105" s="1"/>
  <c r="AB214" i="105"/>
  <c r="AB230" i="105" s="1"/>
  <c r="AC214" i="105"/>
  <c r="AC230" i="105" s="1"/>
  <c r="AD214" i="105"/>
  <c r="AD230" i="105" s="1"/>
  <c r="AE214" i="105"/>
  <c r="AE230" i="105" s="1"/>
  <c r="AF214" i="105"/>
  <c r="AF230" i="105" s="1"/>
  <c r="AG214" i="105"/>
  <c r="AG230" i="105" s="1"/>
  <c r="AH214" i="105"/>
  <c r="AH230" i="105" s="1"/>
  <c r="AI214" i="105"/>
  <c r="AI230" i="105" s="1"/>
  <c r="AJ214" i="105"/>
  <c r="AJ230" i="105" s="1"/>
  <c r="C219" i="105"/>
  <c r="C220" i="105"/>
  <c r="D221" i="105"/>
  <c r="D231" i="105" s="1"/>
  <c r="E221" i="105"/>
  <c r="E231" i="105" s="1"/>
  <c r="F221" i="105"/>
  <c r="F231" i="105" s="1"/>
  <c r="G221" i="105"/>
  <c r="H221" i="105"/>
  <c r="I221" i="105"/>
  <c r="I231" i="105" s="1"/>
  <c r="J221" i="105"/>
  <c r="J231" i="105" s="1"/>
  <c r="K221" i="105"/>
  <c r="K231" i="105" s="1"/>
  <c r="L221" i="105"/>
  <c r="L231" i="105" s="1"/>
  <c r="M221" i="105"/>
  <c r="M231" i="105" s="1"/>
  <c r="N221" i="105"/>
  <c r="N231" i="105" s="1"/>
  <c r="O221" i="105"/>
  <c r="O231" i="105" s="1"/>
  <c r="P221" i="105"/>
  <c r="Q221" i="105"/>
  <c r="Q231" i="105" s="1"/>
  <c r="R221" i="105"/>
  <c r="R231" i="105" s="1"/>
  <c r="S221" i="105"/>
  <c r="S231" i="105" s="1"/>
  <c r="T221" i="105"/>
  <c r="U221" i="105"/>
  <c r="U231" i="105" s="1"/>
  <c r="V221" i="105"/>
  <c r="V231" i="105" s="1"/>
  <c r="W221" i="105"/>
  <c r="W231" i="105" s="1"/>
  <c r="X221" i="105"/>
  <c r="X231" i="105" s="1"/>
  <c r="Y221" i="105"/>
  <c r="Y231" i="105" s="1"/>
  <c r="Z221" i="105"/>
  <c r="Z231" i="105" s="1"/>
  <c r="AA221" i="105"/>
  <c r="AA231" i="105" s="1"/>
  <c r="AB221" i="105"/>
  <c r="AB231" i="105" s="1"/>
  <c r="AC221" i="105"/>
  <c r="AC231" i="105" s="1"/>
  <c r="AD221" i="105"/>
  <c r="AD231" i="105" s="1"/>
  <c r="AE221" i="105"/>
  <c r="AE231" i="105" s="1"/>
  <c r="AF221" i="105"/>
  <c r="AF231" i="105" s="1"/>
  <c r="AG221" i="105"/>
  <c r="AG231" i="105" s="1"/>
  <c r="AH221" i="105"/>
  <c r="AH231" i="105" s="1"/>
  <c r="AI221" i="105"/>
  <c r="AI231" i="105" s="1"/>
  <c r="AJ221" i="105"/>
  <c r="B225" i="105"/>
  <c r="B226" i="105"/>
  <c r="E226" i="105"/>
  <c r="I226" i="105"/>
  <c r="M226" i="105"/>
  <c r="Q226" i="105"/>
  <c r="U226" i="105"/>
  <c r="X226" i="105"/>
  <c r="Y226" i="105"/>
  <c r="AC226" i="105"/>
  <c r="AF226" i="105"/>
  <c r="AG226" i="105"/>
  <c r="B227" i="105"/>
  <c r="S227" i="105"/>
  <c r="AI227" i="105"/>
  <c r="B228" i="105"/>
  <c r="I228" i="105"/>
  <c r="J228" i="105"/>
  <c r="K228" i="105"/>
  <c r="L228" i="105"/>
  <c r="M228" i="105"/>
  <c r="N228" i="105"/>
  <c r="O228" i="105"/>
  <c r="P228" i="105"/>
  <c r="Q228" i="105"/>
  <c r="R228" i="105"/>
  <c r="S228" i="105"/>
  <c r="T228" i="105"/>
  <c r="U228" i="105"/>
  <c r="V228" i="105"/>
  <c r="W228" i="105"/>
  <c r="X228" i="105"/>
  <c r="Y228" i="105"/>
  <c r="Z228" i="105"/>
  <c r="AA228" i="105"/>
  <c r="AB228" i="105"/>
  <c r="AC228" i="105"/>
  <c r="AD228" i="105"/>
  <c r="AE228" i="105"/>
  <c r="AF228" i="105"/>
  <c r="AG228" i="105"/>
  <c r="AH228" i="105"/>
  <c r="AI228" i="105"/>
  <c r="AJ228" i="105"/>
  <c r="B229" i="105"/>
  <c r="AB229" i="105"/>
  <c r="H231" i="105"/>
  <c r="P231" i="105"/>
  <c r="T231" i="105"/>
  <c r="AJ231" i="105"/>
  <c r="AA51" i="105" l="1"/>
  <c r="S51" i="105"/>
  <c r="T164" i="105"/>
  <c r="T229" i="105"/>
  <c r="T232" i="105" s="1"/>
  <c r="Y51" i="105"/>
  <c r="Y115" i="105"/>
  <c r="O51" i="105"/>
  <c r="AC51" i="105"/>
  <c r="AC115" i="105"/>
  <c r="AC118" i="105" s="1"/>
  <c r="E51" i="105"/>
  <c r="E115" i="105"/>
  <c r="P164" i="105"/>
  <c r="P229" i="105"/>
  <c r="P232" i="105" s="1"/>
  <c r="L164" i="105"/>
  <c r="L229" i="105"/>
  <c r="L232" i="105" s="1"/>
  <c r="H229" i="105"/>
  <c r="H232" i="105" s="1"/>
  <c r="H164" i="105"/>
  <c r="D164" i="105"/>
  <c r="D229" i="105"/>
  <c r="AG51" i="105"/>
  <c r="AG115" i="105"/>
  <c r="AG118" i="105" s="1"/>
  <c r="U51" i="105"/>
  <c r="U115" i="105"/>
  <c r="M115" i="105"/>
  <c r="M51" i="105"/>
  <c r="AJ164" i="105"/>
  <c r="AJ229" i="105"/>
  <c r="AJ232" i="105" s="1"/>
  <c r="X164" i="105"/>
  <c r="O232" i="105"/>
  <c r="K51" i="105"/>
  <c r="AJ51" i="105"/>
  <c r="AJ115" i="105"/>
  <c r="AJ118" i="105" s="1"/>
  <c r="T51" i="105"/>
  <c r="T115" i="105"/>
  <c r="T118" i="105" s="1"/>
  <c r="D232" i="105"/>
  <c r="W51" i="105"/>
  <c r="G51" i="105"/>
  <c r="I115" i="105"/>
  <c r="AB232" i="105"/>
  <c r="Q115" i="105"/>
  <c r="Q118" i="105" s="1"/>
  <c r="X232" i="105"/>
  <c r="AH51" i="105"/>
  <c r="AH115" i="105"/>
  <c r="AH118" i="105" s="1"/>
  <c r="AD51" i="105"/>
  <c r="AD115" i="105"/>
  <c r="AD118" i="105" s="1"/>
  <c r="Z51" i="105"/>
  <c r="Z115" i="105"/>
  <c r="Z118" i="105" s="1"/>
  <c r="V51" i="105"/>
  <c r="V115" i="105"/>
  <c r="V118" i="105" s="1"/>
  <c r="R51" i="105"/>
  <c r="R115" i="105"/>
  <c r="R118" i="105" s="1"/>
  <c r="N51" i="105"/>
  <c r="N115" i="105"/>
  <c r="N118" i="105" s="1"/>
  <c r="J51" i="105"/>
  <c r="J115" i="105"/>
  <c r="J118" i="105" s="1"/>
  <c r="F51" i="105"/>
  <c r="F115" i="105"/>
  <c r="F118" i="105" s="1"/>
  <c r="AF229" i="105"/>
  <c r="AF232" i="105" s="1"/>
  <c r="AF164" i="105"/>
  <c r="AB118" i="105"/>
  <c r="L118" i="105"/>
  <c r="AF118" i="105"/>
  <c r="P118" i="105"/>
  <c r="Y118" i="105"/>
  <c r="I118" i="105"/>
  <c r="C40" i="105"/>
  <c r="D6" i="106" s="1"/>
  <c r="E50" i="106" s="1"/>
  <c r="C140" i="105"/>
  <c r="X115" i="105"/>
  <c r="X118" i="105" s="1"/>
  <c r="M118" i="105"/>
  <c r="H115" i="105"/>
  <c r="H118" i="105" s="1"/>
  <c r="C101" i="105"/>
  <c r="C116" i="105" s="1"/>
  <c r="P51" i="105"/>
  <c r="L51" i="105"/>
  <c r="D51" i="105"/>
  <c r="AA118" i="105"/>
  <c r="W118" i="105"/>
  <c r="S118" i="105"/>
  <c r="O118" i="105"/>
  <c r="K118" i="105"/>
  <c r="G118" i="105"/>
  <c r="C25" i="105"/>
  <c r="C221" i="105"/>
  <c r="C231" i="105" s="1"/>
  <c r="C107" i="105"/>
  <c r="C117" i="105" s="1"/>
  <c r="C150" i="105"/>
  <c r="U118" i="105"/>
  <c r="E118" i="105"/>
  <c r="C38" i="105"/>
  <c r="Q229" i="105"/>
  <c r="Q232" i="105" s="1"/>
  <c r="Q164" i="105"/>
  <c r="M229" i="105"/>
  <c r="M232" i="105" s="1"/>
  <c r="M164" i="105"/>
  <c r="I229" i="105"/>
  <c r="I232" i="105" s="1"/>
  <c r="I164" i="105"/>
  <c r="C115" i="105"/>
  <c r="W232" i="105"/>
  <c r="AH229" i="105"/>
  <c r="AH232" i="105" s="1"/>
  <c r="AH164" i="105"/>
  <c r="Z229" i="105"/>
  <c r="Z232" i="105" s="1"/>
  <c r="Z164" i="105"/>
  <c r="V229" i="105"/>
  <c r="V232" i="105" s="1"/>
  <c r="V164" i="105"/>
  <c r="K232" i="105"/>
  <c r="AG229" i="105"/>
  <c r="AG232" i="105" s="1"/>
  <c r="AG164" i="105"/>
  <c r="AC229" i="105"/>
  <c r="AC232" i="105" s="1"/>
  <c r="AC164" i="105"/>
  <c r="Y229" i="105"/>
  <c r="Y232" i="105" s="1"/>
  <c r="Y164" i="105"/>
  <c r="U229" i="105"/>
  <c r="U232" i="105" s="1"/>
  <c r="U164" i="105"/>
  <c r="AE232" i="105"/>
  <c r="AD229" i="105"/>
  <c r="AD232" i="105" s="1"/>
  <c r="AD164" i="105"/>
  <c r="AI232" i="105"/>
  <c r="AA232" i="105"/>
  <c r="R229" i="105"/>
  <c r="R232" i="105" s="1"/>
  <c r="R164" i="105"/>
  <c r="N229" i="105"/>
  <c r="N232" i="105" s="1"/>
  <c r="N164" i="105"/>
  <c r="J229" i="105"/>
  <c r="J232" i="105" s="1"/>
  <c r="J164" i="105"/>
  <c r="F229" i="105"/>
  <c r="F232" i="105" s="1"/>
  <c r="F164" i="105"/>
  <c r="D117" i="105"/>
  <c r="D118" i="105" s="1"/>
  <c r="AI164" i="105"/>
  <c r="AE164" i="105"/>
  <c r="AA164" i="105"/>
  <c r="W164" i="105"/>
  <c r="O164" i="105"/>
  <c r="K164" i="105"/>
  <c r="G164" i="105"/>
  <c r="E153" i="105"/>
  <c r="AI115" i="105"/>
  <c r="AI118" i="105" s="1"/>
  <c r="AE115" i="105"/>
  <c r="AE118" i="105" s="1"/>
  <c r="G231" i="105"/>
  <c r="G232" i="105" s="1"/>
  <c r="S151" i="105"/>
  <c r="S153" i="105" s="1"/>
  <c r="C214" i="105"/>
  <c r="C230" i="105" s="1"/>
  <c r="E26" i="106" l="1"/>
  <c r="C51" i="105"/>
  <c r="E44" i="106"/>
  <c r="E35" i="106"/>
  <c r="E41" i="106"/>
  <c r="E32" i="106"/>
  <c r="C151" i="105"/>
  <c r="E15" i="106"/>
  <c r="E16" i="106"/>
  <c r="E31" i="106"/>
  <c r="E37" i="106"/>
  <c r="E45" i="106"/>
  <c r="E51" i="106"/>
  <c r="E17" i="106"/>
  <c r="E38" i="106"/>
  <c r="E42" i="106"/>
  <c r="E48" i="106"/>
  <c r="E52" i="106"/>
  <c r="E21" i="106"/>
  <c r="E34" i="106"/>
  <c r="E39" i="106"/>
  <c r="E43" i="106"/>
  <c r="E49" i="106"/>
  <c r="E56" i="106"/>
  <c r="E40" i="106"/>
  <c r="E61" i="106"/>
  <c r="C118" i="105"/>
  <c r="D9" i="106" s="1"/>
  <c r="S229" i="105"/>
  <c r="S232" i="105" s="1"/>
  <c r="S164" i="105"/>
  <c r="E229" i="105"/>
  <c r="E232" i="105" s="1"/>
  <c r="C153" i="105"/>
  <c r="H6" i="106" s="1"/>
  <c r="E164" i="105"/>
  <c r="I15" i="106" l="1"/>
  <c r="I40" i="106"/>
  <c r="I31" i="106"/>
  <c r="I26" i="106"/>
  <c r="I35" i="106"/>
  <c r="I44" i="106"/>
  <c r="I49" i="106"/>
  <c r="I38" i="106"/>
  <c r="I51" i="106"/>
  <c r="I56" i="106"/>
  <c r="I45" i="106"/>
  <c r="I37" i="106"/>
  <c r="I17" i="106"/>
  <c r="I42" i="106"/>
  <c r="I52" i="106"/>
  <c r="I43" i="106"/>
  <c r="I34" i="106"/>
  <c r="I16" i="106"/>
  <c r="I50" i="106"/>
  <c r="I41" i="106"/>
  <c r="I32" i="106"/>
  <c r="I61" i="106"/>
  <c r="I48" i="106"/>
  <c r="I39" i="106"/>
  <c r="I21" i="106"/>
  <c r="C229" i="105"/>
  <c r="C232" i="105" s="1"/>
  <c r="H9" i="106" s="1"/>
  <c r="C164" i="105"/>
</calcChain>
</file>

<file path=xl/sharedStrings.xml><?xml version="1.0" encoding="utf-8"?>
<sst xmlns="http://schemas.openxmlformats.org/spreadsheetml/2006/main" count="2046" uniqueCount="755">
  <si>
    <t>Agency Responding</t>
  </si>
  <si>
    <t>Date of Submission</t>
  </si>
  <si>
    <t>Outcome Measure</t>
  </si>
  <si>
    <t>Efficiency Measure</t>
  </si>
  <si>
    <t>Output Measure</t>
  </si>
  <si>
    <t>Type of Measure:</t>
  </si>
  <si>
    <r>
      <rPr>
        <u/>
        <sz val="10"/>
        <color theme="1"/>
        <rFont val="Calibri Light"/>
        <family val="2"/>
        <scheme val="major"/>
      </rPr>
      <t>Types of Performance Measures</t>
    </r>
    <r>
      <rPr>
        <sz val="10"/>
        <color theme="1"/>
        <rFont val="Calibri Light"/>
        <family val="2"/>
        <scheme val="major"/>
      </rPr>
      <t xml:space="preserve">: 
</t>
    </r>
    <r>
      <rPr>
        <b/>
        <i/>
        <sz val="10"/>
        <color theme="1"/>
        <rFont val="Calibri Light"/>
        <family val="2"/>
        <scheme val="major"/>
      </rPr>
      <t>Outcome Measure</t>
    </r>
    <r>
      <rPr>
        <sz val="10"/>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0"/>
        <color theme="1"/>
        <rFont val="Calibri Light"/>
        <family val="2"/>
        <scheme val="major"/>
      </rPr>
      <t>Efficiency Measure</t>
    </r>
    <r>
      <rPr>
        <i/>
        <sz val="10"/>
        <color theme="1"/>
        <rFont val="Calibri Light"/>
        <family val="2"/>
        <scheme val="major"/>
      </rPr>
      <t xml:space="preserve"> </t>
    </r>
    <r>
      <rPr>
        <sz val="10"/>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0"/>
        <color theme="1"/>
        <rFont val="Calibri Light"/>
        <family val="2"/>
        <scheme val="major"/>
      </rPr>
      <t>Output Measure</t>
    </r>
    <r>
      <rPr>
        <sz val="10"/>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0"/>
        <color theme="1"/>
        <rFont val="Calibri Light"/>
        <family val="2"/>
        <scheme val="major"/>
      </rPr>
      <t>Input/Activity Measure</t>
    </r>
    <r>
      <rPr>
        <b/>
        <sz val="10"/>
        <color theme="1"/>
        <rFont val="Calibri Light"/>
        <family val="2"/>
        <scheme val="major"/>
      </rPr>
      <t xml:space="preserve"> </t>
    </r>
    <r>
      <rPr>
        <sz val="10"/>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</si>
  <si>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Insert any additional unrelated purposes</t>
  </si>
  <si>
    <t>Agency selected; Required by State; or Required by Federal:</t>
  </si>
  <si>
    <t>Agency Selected</t>
  </si>
  <si>
    <t>State</t>
  </si>
  <si>
    <t>Federal</t>
  </si>
  <si>
    <t>Input/Activity Measure</t>
  </si>
  <si>
    <t>Yes</t>
  </si>
  <si>
    <t>No</t>
  </si>
  <si>
    <t>Jurisdiction</t>
  </si>
  <si>
    <t>Type of Law</t>
  </si>
  <si>
    <t>2016-17</t>
  </si>
  <si>
    <t>Time Applicable</t>
  </si>
  <si>
    <t>Associated Organizational Unit(s)</t>
  </si>
  <si>
    <r>
      <rPr>
        <b/>
        <sz val="10"/>
        <rFont val="Calibri Light"/>
        <family val="2"/>
        <scheme val="major"/>
      </rPr>
      <t xml:space="preserve">Intended Public Benefit/Outcome:
</t>
    </r>
    <r>
      <rPr>
        <sz val="10"/>
        <rFont val="Calibri Light"/>
        <family val="2"/>
        <scheme val="major"/>
      </rPr>
      <t xml:space="preserve">(Ex. Outcome = incidents decrease and public perceives that the road is safer)  
</t>
    </r>
  </si>
  <si>
    <t xml:space="preserve"># of FTE equivalents utilized </t>
  </si>
  <si>
    <t>Performance Measure</t>
  </si>
  <si>
    <r>
      <t xml:space="preserve">Target Results
Time Period #6 </t>
    </r>
    <r>
      <rPr>
        <sz val="10"/>
        <color theme="1"/>
        <rFont val="Calibri Light"/>
        <family val="2"/>
        <scheme val="major"/>
      </rPr>
      <t>(current time period)</t>
    </r>
  </si>
  <si>
    <t xml:space="preserve">Recurring or one-time? </t>
  </si>
  <si>
    <t>Amounts appropriated, and amounts authorized, to the agency for 2015-16 that were not spent AND the agency can spend in 2016-17</t>
  </si>
  <si>
    <t>Line #</t>
  </si>
  <si>
    <t>Total</t>
  </si>
  <si>
    <r>
      <t xml:space="preserve">Does this person have input into the budget for this goal, strategy or objective? </t>
    </r>
    <r>
      <rPr>
        <sz val="10"/>
        <color theme="1"/>
        <rFont val="Calibri Light"/>
        <family val="2"/>
        <scheme val="major"/>
      </rPr>
      <t>(Y/N)</t>
    </r>
  </si>
  <si>
    <t>Amounts appropriated, and amounts authorized, to the agency for 2016-17 that were not spent AND the agency can spend in 2017-18</t>
  </si>
  <si>
    <t>2017-18</t>
  </si>
  <si>
    <t>N/A</t>
  </si>
  <si>
    <t xml:space="preserve">Total Appropriated and Authorized (i.e. allowed to spend) by the end of 2016-17  </t>
  </si>
  <si>
    <t>State Funded Program #</t>
  </si>
  <si>
    <t>State Funded Program Description in the General Appropriations Act</t>
  </si>
  <si>
    <t>General Appropriations Act Programs</t>
  </si>
  <si>
    <r>
      <rPr>
        <sz val="10"/>
        <rFont val="Calibri Light"/>
        <family val="2"/>
        <scheme val="major"/>
      </rPr>
      <t>Database(s) through which expenditures are tracked</t>
    </r>
    <r>
      <rPr>
        <b/>
        <sz val="10"/>
        <rFont val="Calibri Light"/>
        <family val="2"/>
        <scheme val="major"/>
      </rPr>
      <t/>
    </r>
  </si>
  <si>
    <t>(minus) Spent to Achieve Agency's Comprehensive Strategic Plan</t>
  </si>
  <si>
    <t>Spent/Transferred not toward Agency's Comprehensive Strategic Plan</t>
  </si>
  <si>
    <t>State, Federal, or Other?</t>
  </si>
  <si>
    <t>How Spending is Tracked</t>
  </si>
  <si>
    <t>1B</t>
  </si>
  <si>
    <t>2B</t>
  </si>
  <si>
    <t>3B</t>
  </si>
  <si>
    <t>4B</t>
  </si>
  <si>
    <t>5B</t>
  </si>
  <si>
    <t>6B</t>
  </si>
  <si>
    <t>7B</t>
  </si>
  <si>
    <t>8B</t>
  </si>
  <si>
    <t>9B</t>
  </si>
  <si>
    <t>10B</t>
  </si>
  <si>
    <t>11B</t>
  </si>
  <si>
    <t>12B</t>
  </si>
  <si>
    <t>13B</t>
  </si>
  <si>
    <t>14B</t>
  </si>
  <si>
    <t>15B</t>
  </si>
  <si>
    <t>16B</t>
  </si>
  <si>
    <t>17B</t>
  </si>
  <si>
    <t>18B</t>
  </si>
  <si>
    <t>19B</t>
  </si>
  <si>
    <t>20B</t>
  </si>
  <si>
    <t>21B</t>
  </si>
  <si>
    <t>22B</t>
  </si>
  <si>
    <t>23B</t>
  </si>
  <si>
    <t>24B</t>
  </si>
  <si>
    <t>25B</t>
  </si>
  <si>
    <t>26B</t>
  </si>
  <si>
    <t>27B</t>
  </si>
  <si>
    <t>28B</t>
  </si>
  <si>
    <t>29B</t>
  </si>
  <si>
    <t>30B</t>
  </si>
  <si>
    <t>31B</t>
  </si>
  <si>
    <t>32B</t>
  </si>
  <si>
    <t>Appropriations and Authorizations remaining at end of year</t>
  </si>
  <si>
    <t>(minus) Spent to Achieve Agency's Comprehensive Strategic Plan (BUDGETED)</t>
  </si>
  <si>
    <t>(minus) Spent/Transferred not toward Agency's Comprehensive Strategic Plan (BUDGETED)</t>
  </si>
  <si>
    <t>Amount of appropriations and authorizations remaining (BUDGETED)</t>
  </si>
  <si>
    <t>1A</t>
  </si>
  <si>
    <t>2A</t>
  </si>
  <si>
    <t>3A</t>
  </si>
  <si>
    <t>4A</t>
  </si>
  <si>
    <t>5A</t>
  </si>
  <si>
    <t>6A</t>
  </si>
  <si>
    <t>7A</t>
  </si>
  <si>
    <t>8A</t>
  </si>
  <si>
    <t>9A</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</si>
  <si>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</si>
  <si>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</si>
  <si>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</si>
  <si>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</si>
  <si>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</si>
  <si>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</si>
  <si>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</si>
  <si>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</si>
  <si>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</si>
  <si>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</si>
  <si>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</si>
  <si>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</si>
  <si>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</si>
  <si>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</si>
  <si>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</si>
  <si>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</si>
  <si>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</si>
  <si>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</si>
  <si>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</si>
  <si>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</si>
  <si>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</si>
  <si>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</si>
  <si>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</si>
  <si>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r>
      <t>2017-18 Comprehensive Strategic Plan Part and Description</t>
    </r>
    <r>
      <rPr>
        <sz val="10"/>
        <rFont val="Calibri Light"/>
        <family val="2"/>
        <scheme val="major"/>
      </rPr>
      <t xml:space="preserve">
(e.g., Goal 1 - Insert Goal 1; Strategy 1.1 - Insert Strategy 1.1; Objective 1.1.1 - Insert Objective 1.1.1)</t>
    </r>
    <r>
      <rPr>
        <b/>
        <sz val="10"/>
        <rFont val="Calibri Light"/>
        <family val="2"/>
        <scheme val="major"/>
      </rPr>
      <t xml:space="preserve">
</t>
    </r>
  </si>
  <si>
    <t>Target:</t>
  </si>
  <si>
    <t>Actual:</t>
  </si>
  <si>
    <t>Target and Actual row labels</t>
  </si>
  <si>
    <t>Target and Actual Results (Time Period #4)</t>
  </si>
  <si>
    <t>Target and Actual Results (Time Period #1)</t>
  </si>
  <si>
    <t>Target and Actual Results (Time Period #2)</t>
  </si>
  <si>
    <t>Target and Actual Results (Time Period #3)</t>
  </si>
  <si>
    <t>SCEIS Fund # (Expendable Level - 8 digit) (full set of financials available for each through SCEIS); same Fund may be in multiple columns if multiple funding sources are deposited into it</t>
  </si>
  <si>
    <t>SCEIS Fund Description</t>
  </si>
  <si>
    <t>Source of Funds</t>
  </si>
  <si>
    <t>If source of funds is multi-year grant, # of years, including this yr, remaining</t>
  </si>
  <si>
    <t>Amounts Appropriated and Authorized (i.e. allowed to spend)</t>
  </si>
  <si>
    <t>Total not toward Strategic Plan in 2016-17</t>
  </si>
  <si>
    <t>Prior to receiving these report guidelines, did the agency have a comprehensive strategic plan? (enter Yes or No after the question mark in this cell)</t>
  </si>
  <si>
    <t xml:space="preserve">(minus) Spending/Transferring agency does not control </t>
  </si>
  <si>
    <t>External restrictions (from state/federal govt, grant issuer, etc.), if any, on use of funds</t>
  </si>
  <si>
    <r>
      <t>Toward Agency's 2016-17 Comprehensive Strategic Plan</t>
    </r>
    <r>
      <rPr>
        <sz val="10"/>
        <rFont val="Calibri Light"/>
        <family val="2"/>
        <scheme val="major"/>
      </rPr>
      <t xml:space="preserve"> 
(By Strategy at a minimum, and if possible, by Objective)</t>
    </r>
  </si>
  <si>
    <t>Summary of Resources Available</t>
  </si>
  <si>
    <t>RESOURCES AGENCY IS ALLOWED TO USE (2016-17)</t>
  </si>
  <si>
    <t>HOW RESOURCES ARE UTILIZED (2016-17)</t>
  </si>
  <si>
    <t>Fiscal Year 2016-17</t>
  </si>
  <si>
    <t xml:space="preserve">Total allowed to spend at START of 2016-17  </t>
  </si>
  <si>
    <t>Total spent toward Strategic Plan</t>
  </si>
  <si>
    <t xml:space="preserve">Total allowed to spend by END of 2016-17  </t>
  </si>
  <si>
    <t>Appropriations and authorizations remaining from 2016-17</t>
  </si>
  <si>
    <t>Note:  Appropriations and authorizations are based on cash available and amounts estimated to receive during the year</t>
  </si>
  <si>
    <t>Source #1</t>
  </si>
  <si>
    <t>Source #2</t>
  </si>
  <si>
    <t>Source #3</t>
  </si>
  <si>
    <t>Source #4</t>
  </si>
  <si>
    <t>RESOURCES AGENCY IS ALLOWED TO USE (2017-18)</t>
  </si>
  <si>
    <t>HOW RESOURCES ARE UTILIZED (2017-18)</t>
  </si>
  <si>
    <t>END OF YEAR AMOUNT REMAINING (2017-18)</t>
  </si>
  <si>
    <t>START OF YEAR FINANCIAL RESOURCES AVAILABLE (2017-18)</t>
  </si>
  <si>
    <t>START OF YEAR FINANCIAL RESOURCES AVAILABLE (2016-17)</t>
  </si>
  <si>
    <t>END OF YEAR AMOUNT REMAINING (2016-17)</t>
  </si>
  <si>
    <t>Currently using, considering using in future, no longer using</t>
  </si>
  <si>
    <t xml:space="preserve">If the agency feels additional explanation of data provided in any of the sections below would assist those reading the document in better understanding the data please add a row under the applicable section, label it "Additional Notes," and enter the additional explanation.  </t>
  </si>
  <si>
    <t>Total generated or received by June 30, 2016 (end of 2015-16)</t>
  </si>
  <si>
    <t>Organizational Unit (or all agency) that generated or received the money</t>
  </si>
  <si>
    <t>Indicate whether revenue is generated (by agency through sale of deliverables or application for grants) or received (from state or set federal matching formula)?</t>
  </si>
  <si>
    <t>Does this money remain with the agency or go to the General Fund?</t>
  </si>
  <si>
    <r>
      <t>Cash balances at start of the year</t>
    </r>
    <r>
      <rPr>
        <sz val="10"/>
        <rFont val="Calibri Light"/>
        <family val="2"/>
        <scheme val="major"/>
      </rPr>
      <t xml:space="preserve"> - (Cash balance for each Source of Fund should be entered only once and appear in the column where the Source of Fund is first listed)</t>
    </r>
  </si>
  <si>
    <t>Cash balance at the end of 2014-15</t>
  </si>
  <si>
    <t>Change in cash balance during 2015-16</t>
  </si>
  <si>
    <t>% of Total Available to Spend</t>
  </si>
  <si>
    <t>Amount of remaining</t>
  </si>
  <si>
    <t>Amount remaining</t>
  </si>
  <si>
    <t>Total # of FTEs available / Total # filled at start of year</t>
  </si>
  <si>
    <t># of FTE equivalents planned to utilize</t>
  </si>
  <si>
    <t>Total generated or received by June 30, 2017 (end of 2016-17)</t>
  </si>
  <si>
    <t>Cash balance at the end of 2015-16</t>
  </si>
  <si>
    <t>Change in cash balance during 2016-17</t>
  </si>
  <si>
    <t xml:space="preserve">Total allowed to spend at START of 2017-18  </t>
  </si>
  <si>
    <t xml:space="preserve">Total allowed to spend by END of 2017-18  </t>
  </si>
  <si>
    <r>
      <t xml:space="preserve">Associated General Appropriations Act Program(s) </t>
    </r>
    <r>
      <rPr>
        <sz val="10"/>
        <color theme="1"/>
        <rFont val="Calibri Light"/>
        <family val="2"/>
        <scheme val="major"/>
      </rPr>
      <t>(If there are a number of different assoc. programs, please enter "A," then explain at the end of the chart what is included in "A")</t>
    </r>
  </si>
  <si>
    <t>Associated General Appropriations Act Program(s)</t>
  </si>
  <si>
    <r>
      <t xml:space="preserve">Amount Spent </t>
    </r>
    <r>
      <rPr>
        <sz val="10"/>
        <color theme="1"/>
        <rFont val="Calibri Light"/>
        <family val="2"/>
        <scheme val="major"/>
      </rPr>
      <t>(including employee salaries/wages and benefits)</t>
    </r>
  </si>
  <si>
    <r>
      <t xml:space="preserve">Amount budgeted </t>
    </r>
    <r>
      <rPr>
        <sz val="10"/>
        <color theme="1"/>
        <rFont val="Calibri Light"/>
        <family val="2"/>
        <scheme val="major"/>
      </rPr>
      <t>(including employee salaries/wages and benefits)</t>
    </r>
  </si>
  <si>
    <t>% of Total Available to  Budget</t>
  </si>
  <si>
    <t>3A-2</t>
  </si>
  <si>
    <t>3A-3</t>
  </si>
  <si>
    <t>8A-2</t>
  </si>
  <si>
    <t>8A-3</t>
  </si>
  <si>
    <t>Revenue (generated or received) last year</t>
  </si>
  <si>
    <t>Revenue (generated or received) sources</t>
  </si>
  <si>
    <t>Revenue (generated or received) Source (do not combine recurring with one-time and please list the sources deposited in the same SCEIS Fund in consecutive columns)</t>
  </si>
  <si>
    <t>Where revenue (generated or received) appears in SCEIS</t>
  </si>
  <si>
    <t>22A-2</t>
  </si>
  <si>
    <t>3B-2</t>
  </si>
  <si>
    <t>3B-3</t>
  </si>
  <si>
    <t>8B-2</t>
  </si>
  <si>
    <t>8B-3</t>
  </si>
  <si>
    <t>22B-2</t>
  </si>
  <si>
    <t>Total cash balance as of July 1, 2017 (start of 2017-18)</t>
  </si>
  <si>
    <t>Total cash balance as of July 1, 2016 (start of 2016-17)</t>
  </si>
  <si>
    <t>Total not toward Strategic Plan in 2017-18</t>
  </si>
  <si>
    <r>
      <t>Toward Agency's 2017-18 Comprehensive Strategic Plan</t>
    </r>
    <r>
      <rPr>
        <sz val="10"/>
        <rFont val="Calibri Light"/>
        <family val="2"/>
        <scheme val="major"/>
      </rPr>
      <t xml:space="preserve"> 
(By Strategy at a minimum, and if possible, by Objective)</t>
    </r>
  </si>
  <si>
    <t xml:space="preserve">Total Appropriated and Authorized (i.e. allowed to spend) by the end of 2017-18  </t>
  </si>
  <si>
    <t>Fiscal Year 2017-18</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</si>
  <si>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</si>
  <si>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</si>
  <si>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</si>
  <si>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</si>
  <si>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</si>
  <si>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</si>
  <si>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</si>
  <si>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</si>
  <si>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</si>
  <si>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</si>
  <si>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</si>
  <si>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</si>
  <si>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</si>
  <si>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Yes - Serving on board, commission, or committee</t>
  </si>
  <si>
    <t>Yes - Other service or product</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</si>
  <si>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</si>
  <si>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</si>
  <si>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</si>
  <si>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</si>
  <si>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</si>
  <si>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</si>
  <si>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</si>
  <si>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</si>
  <si>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</si>
  <si>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Yes - Providing report</t>
  </si>
  <si>
    <t>Is deliverable provided because…</t>
  </si>
  <si>
    <t>Require</t>
  </si>
  <si>
    <t>Allow</t>
  </si>
  <si>
    <t>Not specifically mentioned in law, but provided to achieve the requirements of the applicable law</t>
  </si>
  <si>
    <t>Track employee satisfaction?</t>
  </si>
  <si>
    <t>ORGANIZATIONAL UNIT CHART</t>
  </si>
  <si>
    <t>Allow anonymous feedback?</t>
  </si>
  <si>
    <t>Jobs require a certification?</t>
  </si>
  <si>
    <t>Pay for/provide required certifications?</t>
  </si>
  <si>
    <t>All</t>
  </si>
  <si>
    <t>Some</t>
  </si>
  <si>
    <t>None</t>
  </si>
  <si>
    <t>DNE</t>
  </si>
  <si>
    <t>State government</t>
  </si>
  <si>
    <t>Federal government</t>
  </si>
  <si>
    <t>State government + Agency Selected</t>
  </si>
  <si>
    <t>Federal government + Agency Selected</t>
  </si>
  <si>
    <t>Spent/Transferred NOT toward Agency's Comprehensive Strategic Plan</t>
  </si>
  <si>
    <t>Recurring</t>
  </si>
  <si>
    <t>One-Time</t>
  </si>
  <si>
    <t>Other</t>
  </si>
  <si>
    <t>Generated by agency</t>
  </si>
  <si>
    <t>Received from state or set federal match</t>
  </si>
  <si>
    <t>Remain with agency</t>
  </si>
  <si>
    <t>Go to the General Fund</t>
  </si>
  <si>
    <t>Goal 1 - Stewardship of Agency Resources</t>
  </si>
  <si>
    <t>Strategy 1.1 - Effectively Operate State Parks with Standard Business Management Practices</t>
  </si>
  <si>
    <t>Strategy 1.2 - Protect and Preserve Natural and Cultural Resources in South Carolina State Parks</t>
  </si>
  <si>
    <t>Strategy 1.3 - Develop and Promote Advertising and Cooperative Advertising Opportunities for the Local Tourism Industry Partners</t>
  </si>
  <si>
    <t>Objective 1.3.1 - Encourage Participation in SCPRT's Cooperative Advertising Program</t>
  </si>
  <si>
    <t>Objective 1.3.2 - Encourage Participation in SCPRT"s Welcome Center Advertising Program</t>
  </si>
  <si>
    <t>Objective 1.3.3 - Encourage Participation in SCPRT's Visitor Guide Advertising Program</t>
  </si>
  <si>
    <t>Objective 1.3.4 - Encourage Participation in SCPRT's Website Advertising Program</t>
  </si>
  <si>
    <t>Goal 2 - Encourage Business Development and Economic Growth</t>
  </si>
  <si>
    <t>Strategy 2.1 - Develop the State's Film Industry through Project Recruitment and Educational Opportunities</t>
  </si>
  <si>
    <t>Strategy 2.2 - Enhance the State Park Product to Encourage Visitation</t>
  </si>
  <si>
    <t>Strategy 2.3 - Provide Assistance to DMOs and Local Governments for Tourism and Recreation Development</t>
  </si>
  <si>
    <t>Objective 2.3.1 - Coordinate and Administer the Recreational Trails Program Grants</t>
  </si>
  <si>
    <t>Objective 2.3.2 - Coordinate and Administer the Parks and Recreation Development Funds Grants</t>
  </si>
  <si>
    <t>Objective 2.3.3 - Coordinate and Administer Land and Water Conservation Fund Grants</t>
  </si>
  <si>
    <t>Objective 2.3.4 - Coordinate and Administer Tourism Advertising Grants</t>
  </si>
  <si>
    <t>Objective 2.3.5 - Coordinate and Administer Undiscovered SC Enhancement Grants</t>
  </si>
  <si>
    <t>Objective 2.3.6 - Coordinate and Administer Sports Tourism Advertising &amp; Recruitment Grants</t>
  </si>
  <si>
    <t>Goal 3 - Effectively Market South Carolina as a Travel Destination</t>
  </si>
  <si>
    <t>Strategy 3.1 - Engage Consumers through SCPRT's Leisure Marketing Program</t>
  </si>
  <si>
    <t>Objective 3.1.4 - Provide Travel and Tourism Assistance to Welcome Center Visitors</t>
  </si>
  <si>
    <t>Strategy 3.2 - Engage Existing and Potential State Parks Visitors through Marketing</t>
  </si>
  <si>
    <t>Objective 3.2.1 - Actively Engage Consumers through Social Media Outlets</t>
  </si>
  <si>
    <t>Objective 3.2.2 - Increase State Parks Website Visitation and Usage</t>
  </si>
  <si>
    <t>Objective 3.2.3 - Increase Participation in the State Parks Ultimate Outsider Program</t>
  </si>
  <si>
    <t>Strategy 3.3 - Monitor Travel and Tourism Related Statistics and Economic Metrics</t>
  </si>
  <si>
    <t>Objective 3.3.1 - Track Travel and Tourism Related Tax Collections</t>
  </si>
  <si>
    <t>Objective 3.3.2 - Track Lodging Data</t>
  </si>
  <si>
    <t>Objective 3.3.3 - Track State Parks Performance Measures</t>
  </si>
  <si>
    <r>
      <rPr>
        <b/>
        <sz val="10"/>
        <color theme="1"/>
        <rFont val="Calibri Light"/>
        <family val="2"/>
        <scheme val="major"/>
      </rPr>
      <t>Meaningful use of Measure</t>
    </r>
    <r>
      <rPr>
        <sz val="10"/>
        <color theme="1"/>
        <rFont val="Calibri Light"/>
        <family val="2"/>
        <scheme val="major"/>
      </rPr>
      <t xml:space="preserve"> (from Accountability Report)</t>
    </r>
  </si>
  <si>
    <t>State Park Corporate/Private Donations</t>
  </si>
  <si>
    <t>Check Off for State Parks Collections</t>
  </si>
  <si>
    <t>Number of Red Cockaded Woodpecker Clusters</t>
  </si>
  <si>
    <t>Number of Red Cockaded Woodpecker Fledglings</t>
  </si>
  <si>
    <t>Number of Sea Turtle Nests</t>
  </si>
  <si>
    <t>New Forest Restoration Acreage</t>
  </si>
  <si>
    <t>Total Forest Restoration Acreage</t>
  </si>
  <si>
    <t>Discover Carolina Educational Programming Attendance</t>
  </si>
  <si>
    <t xml:space="preserve">Discover Carolina Family Programming Attendance </t>
  </si>
  <si>
    <t>Cooperative Advertising Sales Total</t>
  </si>
  <si>
    <t>Visitors Guide Sales Total</t>
  </si>
  <si>
    <t>Total Number of SC Film Hires</t>
  </si>
  <si>
    <t>Total Amount of Film-Related SC Spending (qualified spend only)</t>
  </si>
  <si>
    <t>Total Number of Film-Related Hotel Nights</t>
  </si>
  <si>
    <t>Welcome Center Accommodations Reservations</t>
  </si>
  <si>
    <t>Welcome Center Attractions Reservations</t>
  </si>
  <si>
    <t xml:space="preserve">Percent of Leisure Travel Ad-Aware Households in Target Markets </t>
  </si>
  <si>
    <t>Total Accommodations Tax Collections</t>
  </si>
  <si>
    <t>Total Admissions Tax Collections</t>
  </si>
  <si>
    <t>Statewide Hotel Occupancy Rate</t>
  </si>
  <si>
    <t>Provides insights on tourism economic trends in the state used to inform agency decisions for tourism marketing</t>
  </si>
  <si>
    <t>Provides information on visitor behavior and travel patterns</t>
  </si>
  <si>
    <t>Indicates effect of film recruitment efforts on local business</t>
  </si>
  <si>
    <t>Measures effectiveness of State Parks educational programming</t>
  </si>
  <si>
    <t>Allows tracking of forest maintenance activities</t>
  </si>
  <si>
    <t>Allows tracking of efforts to restore RCW habitats</t>
  </si>
  <si>
    <t>Indicates public support of State Parks</t>
  </si>
  <si>
    <t>Indicates levels and trends of corporate or private support for State Parks</t>
  </si>
  <si>
    <t>Provides information on usage of Golf Courses at Cheraw and Hickory Knob State Parks</t>
  </si>
  <si>
    <t>Provides information on overnight visitation trends in State Parks and informs rate adjustment decisions</t>
  </si>
  <si>
    <t>Indicates day use visitation of State Parks</t>
  </si>
  <si>
    <t>Provides overview and tracking of State Parks' financial performance</t>
  </si>
  <si>
    <t>January - December</t>
  </si>
  <si>
    <t>July - June</t>
  </si>
  <si>
    <t>General Fund</t>
  </si>
  <si>
    <t>Federal Awards</t>
  </si>
  <si>
    <t>Federal Awards  - Construction</t>
  </si>
  <si>
    <t>Litter Control</t>
  </si>
  <si>
    <t>State Park Gift Card Program</t>
  </si>
  <si>
    <t>Grants from State Agency's</t>
  </si>
  <si>
    <t>Motion Picture Incentive Act</t>
  </si>
  <si>
    <t>Sale of Assets</t>
  </si>
  <si>
    <t>Sports Dev Office</t>
  </si>
  <si>
    <t>Inventory Revolving Fund</t>
  </si>
  <si>
    <t>Palmetto Pride Fund</t>
  </si>
  <si>
    <t>Recovery Audits</t>
  </si>
  <si>
    <t>Recreation Land Trust</t>
  </si>
  <si>
    <t>Gifts &amp; Endowment</t>
  </si>
  <si>
    <t>WBTS Heritage Preserve</t>
  </si>
  <si>
    <t>Welcome Center Restricted</t>
  </si>
  <si>
    <t>Capital Projects - State Appropriated</t>
  </si>
  <si>
    <t>Capital Project - Other Fund</t>
  </si>
  <si>
    <t xml:space="preserve">I. B. </t>
  </si>
  <si>
    <t>General Appropriation Act</t>
  </si>
  <si>
    <t>Program Description</t>
  </si>
  <si>
    <t>Program #</t>
  </si>
  <si>
    <t>I</t>
  </si>
  <si>
    <t>Administration</t>
  </si>
  <si>
    <t>IA</t>
  </si>
  <si>
    <t>Executive Office</t>
  </si>
  <si>
    <t>IIB</t>
  </si>
  <si>
    <t>Administration Services</t>
  </si>
  <si>
    <t>IB</t>
  </si>
  <si>
    <t>II</t>
  </si>
  <si>
    <t>Programs and Services</t>
  </si>
  <si>
    <t>IIA</t>
  </si>
  <si>
    <t>Welcome Centers</t>
  </si>
  <si>
    <t>IIC</t>
  </si>
  <si>
    <t>Heritage Corridor</t>
  </si>
  <si>
    <t>IID</t>
  </si>
  <si>
    <t>State Parks</t>
  </si>
  <si>
    <t>IIE</t>
  </si>
  <si>
    <t>Communications</t>
  </si>
  <si>
    <t>IIF</t>
  </si>
  <si>
    <t>Research &amp; Policy</t>
  </si>
  <si>
    <t>IIG</t>
  </si>
  <si>
    <t>State Film Office</t>
  </si>
  <si>
    <t>III</t>
  </si>
  <si>
    <t>Employee Benefits</t>
  </si>
  <si>
    <t>IIIC</t>
  </si>
  <si>
    <t>State Employer Contributions</t>
  </si>
  <si>
    <t>Provisos</t>
  </si>
  <si>
    <t>Provisos - Complete Wording</t>
  </si>
  <si>
    <t>State Parks - Operating Revenue</t>
  </si>
  <si>
    <t>Special Deposits</t>
  </si>
  <si>
    <t>Admissions Tax</t>
  </si>
  <si>
    <t>Vacation Guide</t>
  </si>
  <si>
    <t>50550000 55110001 55420P00</t>
  </si>
  <si>
    <t>36008000 36008010 36008020</t>
  </si>
  <si>
    <t>36038000 36038010 36038020</t>
  </si>
  <si>
    <t>39078000 39078010 39078020</t>
  </si>
  <si>
    <t>36K90000</t>
  </si>
  <si>
    <t>32J90000</t>
  </si>
  <si>
    <t>39B80000</t>
  </si>
  <si>
    <t>38K80000</t>
  </si>
  <si>
    <t>Indirect Cost Recoveries</t>
  </si>
  <si>
    <t>Capital Project - Federal</t>
  </si>
  <si>
    <t>Capital Projects - State Appropriated Funds</t>
  </si>
  <si>
    <t>Capital Projects - Other Funds</t>
  </si>
  <si>
    <t>Operating Revenue</t>
  </si>
  <si>
    <t>State Parks Gift Card Program</t>
  </si>
  <si>
    <t>Grants from State Agencies</t>
  </si>
  <si>
    <t xml:space="preserve"> Sale of Assets</t>
  </si>
  <si>
    <t>Sports Development Office</t>
  </si>
  <si>
    <t>Recovery Audit</t>
  </si>
  <si>
    <t>Welcome Centers- Restricted</t>
  </si>
  <si>
    <t>Recreation  Land Trust Fund</t>
  </si>
  <si>
    <t>Gifts &amp; Endowments</t>
  </si>
  <si>
    <t>War Between the States</t>
  </si>
  <si>
    <t>First In Golf</t>
  </si>
  <si>
    <t>SC First In Golf</t>
  </si>
  <si>
    <t>Indirect Cost &amp; General Fund</t>
  </si>
  <si>
    <t>Special Deposits  Welcome Centers</t>
  </si>
  <si>
    <t>Special Deposits  Lace House</t>
  </si>
  <si>
    <t>Motion Picture  State Park Service</t>
  </si>
  <si>
    <t>Motion Picture  Marketing</t>
  </si>
  <si>
    <t>Line Item Pass Through</t>
  </si>
  <si>
    <t xml:space="preserve">II D. </t>
  </si>
  <si>
    <t>II. D , II B</t>
  </si>
  <si>
    <t>II B, II D</t>
  </si>
  <si>
    <t>II D</t>
  </si>
  <si>
    <t>II B</t>
  </si>
  <si>
    <t>I B</t>
  </si>
  <si>
    <t>I A</t>
  </si>
  <si>
    <t>II A</t>
  </si>
  <si>
    <t>II G</t>
  </si>
  <si>
    <t xml:space="preserve">57878000 57878011 57S78011  </t>
  </si>
  <si>
    <t>5000.250500X000 5000.251600X000</t>
  </si>
  <si>
    <t>0102.010000.000 0102.050000.000 5000.250100.000 5000.250900X000 5000.254100X000 5000.300000.000 5000.650100.000 5000.700000.000 5000.800000.000 9500.050000.000</t>
  </si>
  <si>
    <t>General Fund - Non Recurring Indirect</t>
  </si>
  <si>
    <t>General Fund  Non Recurring Direct Agency</t>
  </si>
  <si>
    <t>0102.050000.000</t>
  </si>
  <si>
    <t>Recreation Land Trust  Capital Projects</t>
  </si>
  <si>
    <t>9902.972200.000</t>
  </si>
  <si>
    <t>5000.650100.000</t>
  </si>
  <si>
    <t>5000.300000.000</t>
  </si>
  <si>
    <t>0102.010000.000</t>
  </si>
  <si>
    <t>5000.250900X000</t>
  </si>
  <si>
    <t>5000.650100.000 0102.010000.000 0102.050000.000 5000.250100.000 5000.300000.000 5000.700000.000 5000.800000.000 5000.850000.000</t>
  </si>
  <si>
    <t>9804.530000X000 9805.540000X000</t>
  </si>
  <si>
    <t>5000.620700X000</t>
  </si>
  <si>
    <t>5000.850000.000</t>
  </si>
  <si>
    <t>0100.520200X000</t>
  </si>
  <si>
    <t>0102.050000.000 5000.650100.000</t>
  </si>
  <si>
    <t>0100.50300X000</t>
  </si>
  <si>
    <t xml:space="preserve">0102.050000.000 5000.650100.000 </t>
  </si>
  <si>
    <t>State Funded Program Description in the General Appropriations Act ( Titles of programs in chart at the end)</t>
  </si>
  <si>
    <t xml:space="preserve">0101.050500X000 9804.590000X000 9804.160000X000 9805.420000X000 9802.860000X000 9804.160000X000 9804.850000X000 9804.900000X000 </t>
  </si>
  <si>
    <t xml:space="preserve">9801.810000X000 9802.820000X000 9803.450000X000 9803.870000X000 9803.910000X000 9804.850000X000 9804.880000X000 9805.420000X000 9820.060000X000 </t>
  </si>
  <si>
    <t>Hamilton Brach Paving</t>
  </si>
  <si>
    <t>SCEIS</t>
  </si>
  <si>
    <t>SCEIS, CRS, POS, Revenue Tracking System</t>
  </si>
  <si>
    <t>9900.962400.000 9900.975500.000 9900.975800.000</t>
  </si>
  <si>
    <t>Objective 1.2.1 - Conduct Species Management Activities to Protect and Preserve State Parks' Ecosystems</t>
  </si>
  <si>
    <t>Objective 1.2.2 - Encourage Participation in Discover Carolina programs</t>
  </si>
  <si>
    <t>Objective 1.2.3 - Ensure Integrity and Preservation of State Parks' Historic Structures</t>
  </si>
  <si>
    <t>Strategy 1.4 - Ensure Efficient Agency Operations through Executive Leadership and Administrative Support Services</t>
  </si>
  <si>
    <t>Objective 1.4.1 - Provide Leadership to Ensure Efficient Agency Operations through Intra-Agency Collaboration and Optimal Use of Human Resources</t>
  </si>
  <si>
    <t>Objective 1.4.2 - Monitor Use of Agency Financial Resources and Provide Technology Support for All Agency Programs and Services</t>
  </si>
  <si>
    <t>Objective 1.1.1 - Increase State Parks Revenue through Increased Visitation and Usage</t>
  </si>
  <si>
    <t>Objective 1.1.2 - Enhance the State Park product through corporate partnerships and public support</t>
  </si>
  <si>
    <t>Objective 2.1.1 - Recruit Film/Television Projects that Provide Positive Impacts on South Carolina's Economy and Employment</t>
  </si>
  <si>
    <t>Objective 2.1.2 - Encourage Workforce Development through Educational Workshops and Production Fund Grants</t>
  </si>
  <si>
    <t>Objective 2.2.1 - Identify, Prioritize and Address State Parks Deferred Maintenance and Revenue Enhancement Projects</t>
  </si>
  <si>
    <t>Objective 2.2.2 - Enhance the Welcome Center Experience through Facility Maintenance, Renovations or Reconstruction</t>
  </si>
  <si>
    <t>Objective 2.3.7 - Coordinate and Administer Beach Renourishment Grants</t>
  </si>
  <si>
    <t>Objective 2.3.8 - Administer Legislatively-Directed Funds</t>
  </si>
  <si>
    <t>Objective 3.1.1 - Increase the Number of Ad-Aware Households in Key Domestic Markets</t>
  </si>
  <si>
    <t>Objective 3.1.3 - Increase International Tourism Visitation to South Carolina</t>
  </si>
  <si>
    <t>Objective 3.1.2 - Utilize Tourism Partnership Promotional Opportunities</t>
  </si>
  <si>
    <t>Palmetto Pride</t>
  </si>
  <si>
    <t xml:space="preserve"> 42788010 42788020</t>
  </si>
  <si>
    <t>Parks, Recreation &amp; Tourism Revitalization</t>
  </si>
  <si>
    <t>9803.890000X000 9804.530000X000</t>
  </si>
  <si>
    <t>Capital Reserve Fund</t>
  </si>
  <si>
    <t>Sports Development Fund, City of Conway</t>
  </si>
  <si>
    <t>Source #5</t>
  </si>
  <si>
    <t>Source #6</t>
  </si>
  <si>
    <t>Source #7</t>
  </si>
  <si>
    <t>Source #8</t>
  </si>
  <si>
    <t>Source #9</t>
  </si>
  <si>
    <t>Source #10</t>
  </si>
  <si>
    <t>Source #11</t>
  </si>
  <si>
    <t>Source #12</t>
  </si>
  <si>
    <t>Source #13</t>
  </si>
  <si>
    <t>Source #15</t>
  </si>
  <si>
    <t>Source #14</t>
  </si>
  <si>
    <t>Source #16</t>
  </si>
  <si>
    <t>Source #17</t>
  </si>
  <si>
    <t>Source #18</t>
  </si>
  <si>
    <t>Source #19</t>
  </si>
  <si>
    <t>Source #20</t>
  </si>
  <si>
    <t>Source #21</t>
  </si>
  <si>
    <t>Source #22</t>
  </si>
  <si>
    <t>Source #23</t>
  </si>
  <si>
    <t>Source #24</t>
  </si>
  <si>
    <t>Source #25</t>
  </si>
  <si>
    <t>Source #26</t>
  </si>
  <si>
    <t>Source #27</t>
  </si>
  <si>
    <t>Source #28</t>
  </si>
  <si>
    <t>Source #29</t>
  </si>
  <si>
    <t>Source #30</t>
  </si>
  <si>
    <t>Source #31</t>
  </si>
  <si>
    <t>Source #32</t>
  </si>
  <si>
    <t>Source #33</t>
  </si>
  <si>
    <t>Palmetto Pride - Unbudgeted Program</t>
  </si>
  <si>
    <t xml:space="preserve">Parks, Recreation &amp; Tourism Revitalization </t>
  </si>
  <si>
    <t>9800.962100.000 9900.966700.000 9900.970500.000 9901.973300.000 9901.975400.000 9901.976200.000 9901.976400.000 9901.976500.000</t>
  </si>
  <si>
    <t xml:space="preserve">9900.975200.000 9901.973000.000 9901.973900.000 9901.975000.000 9901.975100.000 9901.976200.000 9902.972800.000 9902.972900.000 </t>
  </si>
  <si>
    <t xml:space="preserve">9800.962100.000 9900.992800.000 9900.966700.000 9900.968900.000 9900.975600.000 9900.975800.000 9900.975900.000 9900.976000.000 9900.976100.000 9901.973300.000 9901.973400.000 9901.973500.000 9901.973600.000 9901.973700.000 9901.973800.000 9901.973900.000 9901.974000.000 9901.974200.000 9901974300.000 9901.974400.000 9901.974800.000 9901.974900.000 9901.975400.000 9901.975700.000 9901.976200.000 9901.976300.000 9902.972200.000 9901.976400.000 9902.972900.000 9902.974500.000  </t>
  </si>
  <si>
    <t xml:space="preserve"> 9901.973300.000 9901.975400.000 9901.976200.000 9901.976400.000 9901.976500.000 9901.976800.000</t>
  </si>
  <si>
    <t xml:space="preserve">9900.975200.000  9901.975000.000 9901.975100.000 9901.976200.000 9902.972900.000 </t>
  </si>
  <si>
    <t xml:space="preserve"> 9900.968900.000 9900.975800.000 9900.975900.000 9900.976000.000 9900.976100.000 9901.973300.000 9901.973400.000 9901.973500.000 9901.973600.000 9901.973700.000 9901.973800.000  9901.974000.000  9901.974200.000 9901.974300.000 9901.974800.000 9901.974900.000 9901.975400.000 9901.975700.000 9901.976200.000 9901.976300.000 9902.972200.000 9901.976400.000 9902.972900.000 9902.974500.000 9901.976800.000  </t>
  </si>
  <si>
    <t>9900.975500.000 9900.975800.000</t>
  </si>
  <si>
    <t>Caesars Head Greylogs Acq</t>
  </si>
  <si>
    <t>Recreation Land Trust, Paris Mountain, MCll Donation, Caesars Head Greylogs Acq.</t>
  </si>
  <si>
    <t xml:space="preserve"> Paris Mountain, MCll Donation, Caesars Head Grey logs Acq, </t>
  </si>
  <si>
    <t xml:space="preserve"> Capital Reserve Fund</t>
  </si>
  <si>
    <t>H 3702 (17) &amp; (33), State Aquarium, Welcome Center Facilities Renovation</t>
  </si>
  <si>
    <t xml:space="preserve">Proviso 118.14 FY2015-2016 (o),  City of Conway,  Proviso 118.16 FY2016-2017   (f), (g), (h) (i), (j) Sports Development,  </t>
  </si>
  <si>
    <t>H 3702 (33), Welcome Center Facilities Renovation</t>
  </si>
  <si>
    <t xml:space="preserve">0101.050500X000 0102.050000.000 5000.254100X000 9804.590000X000 9804.160000X000 9805.420000X000 9802.860000X000 9804.160000X000 9804.850000X000 9806.400000X000 </t>
  </si>
  <si>
    <t>FY2015-2016 Items 41 (a) Undiscovered SC Enhancement Grants $500,000</t>
  </si>
  <si>
    <t>FY2015-2016 Item (n) Spartanburg City Parks $300,000</t>
  </si>
  <si>
    <t>FY2015-2016 Item (o) City of Conway - Horry County Museum $250,000</t>
  </si>
  <si>
    <t>H3702</t>
  </si>
  <si>
    <t>Capital Reserve Fund Item (17) State Aquarium $1,000,000</t>
  </si>
  <si>
    <t>FY2016-2017 Item (b) Statewide Beach Renourishment $30,000,000</t>
  </si>
  <si>
    <t>FY2016-2017 Item © IT Security Audit &amp; PCI Compliance Audit $300,000</t>
  </si>
  <si>
    <t>FY2016-2017 Item (d) State Parks Piers Repair $2,200,000</t>
  </si>
  <si>
    <t>FY2016-2017 Item € Oconee Spillway</t>
  </si>
  <si>
    <t>FY2016-2017 Item (f) Sports Marketing Fund $3,000,000</t>
  </si>
  <si>
    <t>FY2016-2017 Item (g) Medal of Honor Museum $3,000,000</t>
  </si>
  <si>
    <t>FY2016-2017 Item (h) Sumter Environmental Center $300,000</t>
  </si>
  <si>
    <t>FY2016-2017 Item (i) African American History Museum $4,000,000</t>
  </si>
  <si>
    <t>FY2016-2017 Item (j) Children's Museum of the Update $1,000,000</t>
  </si>
  <si>
    <t>FY2016-2017 Item (k) Parks and Recreation Development Fund $5,000,000</t>
  </si>
  <si>
    <t>Carry Forward Advertising</t>
  </si>
  <si>
    <t>II A I</t>
  </si>
  <si>
    <t>II A 2</t>
  </si>
  <si>
    <t>II A 3</t>
  </si>
  <si>
    <t>Advertising</t>
  </si>
  <si>
    <t>Regional Promotions</t>
  </si>
  <si>
    <t>II A 4</t>
  </si>
  <si>
    <t>Sports Marketing Grant Program</t>
  </si>
  <si>
    <t>IIA 1 Regional Promotions, II A 3 Destination Specific Advertising</t>
  </si>
  <si>
    <t xml:space="preserve">I A.  Executive Office  IB Administrative Services, IIA Tourism Sales &amp; Marketing, II A 2 Advertising, II A 4 Sports Marketing Grants,  IIB Welcome Centers, IID State Parks, IIE Communications, IIF Research,  IIG State Film Office, IIIC Employer Benefits, </t>
  </si>
  <si>
    <t>H5002</t>
  </si>
  <si>
    <t>Capital Reserve Fund Item (54) Parks, Recreation and Tourism Revitalization $6,375,000</t>
  </si>
  <si>
    <t>Capital Reserve Fund Item (55) Dillon Welcome Center</t>
  </si>
  <si>
    <t>Capital Reserve Fund Item (58) State Aquarium $270,000</t>
  </si>
  <si>
    <t>FY2017-2018 Item (2) Statewide Beach Renourishment $5,000,000</t>
  </si>
  <si>
    <t>FY2017-2018 Item (17) Hurricane Matthew Revenue Loss $2,238,206</t>
  </si>
  <si>
    <t>II D State Parks</t>
  </si>
  <si>
    <t>IIB Welcome Center</t>
  </si>
  <si>
    <t>IB Administrative Services</t>
  </si>
  <si>
    <t>IA Executive Office</t>
  </si>
  <si>
    <t>IID State Parks</t>
  </si>
  <si>
    <t>IIA 2 Advertising</t>
  </si>
  <si>
    <t>IIG State Film Office</t>
  </si>
  <si>
    <t>IB Administrative Service</t>
  </si>
  <si>
    <t>IB Administrative Services  IID State Parks</t>
  </si>
  <si>
    <t>II B Welcome Centers</t>
  </si>
  <si>
    <t>IB Administrative Services,  IID State Park Service</t>
  </si>
  <si>
    <t xml:space="preserve">a </t>
  </si>
  <si>
    <t>The Department does not budget to the Goal/Strategy/Objective level.  The amounts provided are reasonable estimates.</t>
  </si>
  <si>
    <t>b</t>
  </si>
  <si>
    <t>Tourism Sales &amp; Marketing</t>
  </si>
  <si>
    <t>Destination Specific Advertising</t>
  </si>
  <si>
    <t>Capital Reserve Fund Item (33) Welcome Center Facilities $1,000,000</t>
  </si>
  <si>
    <t>Agency wide</t>
  </si>
  <si>
    <t xml:space="preserve">Proviso 118.14 FY2015-2016 (n) &amp; (o), Spartanburg County Parks, City of Conway,  Proviso 118.16 FY2016-2017   (f), (g), (h) (i), (j) Sports Development, Medal of Honor Museum, Sumter Environmental Center, African American History Museum,  Children's Museum of the Upstate,  </t>
  </si>
  <si>
    <t xml:space="preserve">SC Outdoor Recreation Plan,  State Park Survey, Kings Mountain Cher, DI Marina, Hunting Island Beach Renourishment, Dillion Welcome Center, State Park Pier Repairs, Oconee Spillway,  </t>
  </si>
  <si>
    <t>Sesqui Splash Pad, Asbestos &amp; Mold Abatement, Santee Campground Improvement, Myrtle Beach PHS, Asbestos &amp; Mold Abatement, Dillion Welcome Center, Lake Greenwood Electrical, Kings Mountain Bridge, g</t>
  </si>
  <si>
    <t>SC Outdoor Recreation Plan, Edisto Beach SP Ed, State Park Survey, Santee Pier Renovation, Santee State Park Road, Caesars Head, Huntington Beach Educational Building, Edisto Beach Hurricane Matthew, Hunting Island Hurricane Matthew, Di Marina, Di Camper Cabins, Lake Wateree Campground improvements, Huntington Beach Campground Expand, Lake Hartwell Camper Cabins, Hunting Island Campground Improvements, Santee Campground Improvements,  Table Rock Campground Improvements, Fort Mill Welcome Center, Hardeeville Welcome Center, Kings Mountain Paving, Sesqui Restroom, Myrtle Beach PHS, Dillon Welcome Center, Hunting Island Renourishment, Croft Pier, Little Pee Dee Dam, Hamilton Branch Paving, Kings Mountain Bridge, Myrtle Beach Paving</t>
  </si>
  <si>
    <t xml:space="preserve"> Paris Mountain, McCall Donation, Caesars Head Greylogs Acq, </t>
  </si>
  <si>
    <t>IB Administrative Services , IID State Parks</t>
  </si>
  <si>
    <t>I B, Administrative Services</t>
  </si>
  <si>
    <t>2016-17 Appropriations &amp; Authorizations to agency (start of year)</t>
  </si>
  <si>
    <t>2016-17 Appropriations &amp; Authorizations to agency (during the year)</t>
  </si>
  <si>
    <t xml:space="preserve"> DI Marina, Hunting Island Beach Renourishment, Dillion Welcome Center, State Park Pier Repairs, Oconee Spillway, St. Phillips Island  </t>
  </si>
  <si>
    <t>Sesqui Splash Pad,  Myrtle Beach PHS, Asbestos &amp; Mold Abatement, Dillion Welcome Center, , Kings Mountain Bridge, Dillon Welcome Center</t>
  </si>
  <si>
    <t>Santee Pier Renovation,  Caesars Head, Huntington Beach Educational Building, Edisto Beach Hurricane Matthew, Hunting Island Hurricane Matthew, Di Marina, Di Camper Cabins, Lake Wateree Campground improvements, Huntington Beach Campground Expand, Lake Hartwell Camper Cabins, Hunting Island Campground Improvements,  Table Rock Campground Improvements, Sesqui Restrooms,  Fort Mill Welcome Center, Hardeeville Welcome Center, Hickory Knob Paving, , Dillon Welcome Center, Hunting Island Renourishment, Croft Pier, Little Pee Dee Dam,  Kings Mountain Bridge, Myrtle Beach Paving</t>
  </si>
  <si>
    <t>2017-18 Appropriations &amp; Authorizations to agency (start of year)</t>
  </si>
  <si>
    <t>2017-18 Appropriations &amp; Authorizations to agency (during the year) (BUDGETED)</t>
  </si>
  <si>
    <t>Additional Notes/Explanation</t>
  </si>
  <si>
    <t>II D State Park Service</t>
  </si>
  <si>
    <t>I A Executive Office, I B Administrative Services, II E Communications</t>
  </si>
  <si>
    <t>II G State Film Office</t>
  </si>
  <si>
    <t>II A 1 Regional Promotions, II A 3 Destination Specific Marketing</t>
  </si>
  <si>
    <t>I B Administrative Services</t>
  </si>
  <si>
    <t>II A Tourism Sales &amp; Marketing  II A 2 Advertising</t>
  </si>
  <si>
    <t>II A Tourism Sales &amp; Marketing, II A B Advertising</t>
  </si>
  <si>
    <t>II A B Advertising,  II F Research</t>
  </si>
  <si>
    <t>II C. Welcome Center</t>
  </si>
  <si>
    <t>c</t>
  </si>
  <si>
    <t>FY2015-2016</t>
  </si>
  <si>
    <t>FY2016-2017</t>
  </si>
  <si>
    <t>Welcome Centers - SCDOT to transfer $3,313,560 for custodial and maintenance</t>
  </si>
  <si>
    <t>Administrative Services</t>
  </si>
  <si>
    <t>State Park Service</t>
  </si>
  <si>
    <t>Research</t>
  </si>
  <si>
    <t>Film Commission</t>
  </si>
  <si>
    <t>Unavailable</t>
  </si>
  <si>
    <r>
      <t>State Parks Total Revenue</t>
    </r>
    <r>
      <rPr>
        <vertAlign val="superscript"/>
        <sz val="10"/>
        <color theme="1"/>
        <rFont val="Calibri Light"/>
        <family val="2"/>
        <scheme val="major"/>
      </rPr>
      <t>1</t>
    </r>
  </si>
  <si>
    <r>
      <t>State Parks Admissions Revenue</t>
    </r>
    <r>
      <rPr>
        <vertAlign val="superscript"/>
        <sz val="10"/>
        <color theme="1"/>
        <rFont val="Calibri Light"/>
        <family val="2"/>
        <scheme val="major"/>
      </rPr>
      <t>1</t>
    </r>
  </si>
  <si>
    <r>
      <t>State Park Cabin Occupancy</t>
    </r>
    <r>
      <rPr>
        <vertAlign val="superscript"/>
        <sz val="10"/>
        <color theme="1"/>
        <rFont val="Calibri Light"/>
        <family val="2"/>
        <scheme val="major"/>
      </rPr>
      <t>1</t>
    </r>
  </si>
  <si>
    <r>
      <t>State Park Lodge Room Occupancy</t>
    </r>
    <r>
      <rPr>
        <vertAlign val="superscript"/>
        <sz val="10"/>
        <color theme="1"/>
        <rFont val="Calibri Light"/>
        <family val="2"/>
        <scheme val="major"/>
      </rPr>
      <t>1</t>
    </r>
  </si>
  <si>
    <r>
      <t>State Park Campsite Occupancy</t>
    </r>
    <r>
      <rPr>
        <vertAlign val="superscript"/>
        <sz val="10"/>
        <color theme="1"/>
        <rFont val="Calibri Light"/>
        <family val="2"/>
        <scheme val="major"/>
      </rPr>
      <t>1</t>
    </r>
  </si>
  <si>
    <r>
      <t>State Park Golf Rounds</t>
    </r>
    <r>
      <rPr>
        <vertAlign val="superscript"/>
        <sz val="10"/>
        <color theme="1"/>
        <rFont val="Calibri Light"/>
        <family val="2"/>
        <scheme val="major"/>
      </rPr>
      <t>1</t>
    </r>
  </si>
  <si>
    <r>
      <t>Number of State Parks Volunteer Hours (Estimated)</t>
    </r>
    <r>
      <rPr>
        <vertAlign val="superscript"/>
        <sz val="10"/>
        <color theme="1"/>
        <rFont val="Calibri Light"/>
        <family val="2"/>
        <scheme val="major"/>
      </rPr>
      <t>1</t>
    </r>
  </si>
  <si>
    <r>
      <rPr>
        <vertAlign val="superscript"/>
        <sz val="10"/>
        <color theme="1"/>
        <rFont val="Calibri Light"/>
        <family val="2"/>
        <scheme val="major"/>
      </rPr>
      <t>1</t>
    </r>
    <r>
      <rPr>
        <sz val="10"/>
        <color theme="1"/>
        <rFont val="Calibri Light"/>
        <family val="2"/>
        <scheme val="major"/>
      </rPr>
      <t xml:space="preserve"> State Parks Operational Performance Measures were negatively impacted by significant natural disasters that resulted in temporary park closures in FY 15, 16 and 17.</t>
    </r>
  </si>
  <si>
    <r>
      <t>Welcome Center Advertising Sales Total</t>
    </r>
    <r>
      <rPr>
        <vertAlign val="superscript"/>
        <sz val="10"/>
        <color theme="1"/>
        <rFont val="Calibri Light"/>
        <family val="2"/>
        <scheme val="major"/>
      </rPr>
      <t>2</t>
    </r>
  </si>
  <si>
    <r>
      <t>Website Advertising Sales Total</t>
    </r>
    <r>
      <rPr>
        <vertAlign val="superscript"/>
        <sz val="10"/>
        <color theme="1"/>
        <rFont val="Calibri Light"/>
        <family val="2"/>
        <scheme val="major"/>
      </rPr>
      <t>3</t>
    </r>
  </si>
  <si>
    <r>
      <rPr>
        <vertAlign val="superscript"/>
        <sz val="10"/>
        <color theme="1"/>
        <rFont val="Calibri Light"/>
        <family val="2"/>
        <scheme val="major"/>
      </rPr>
      <t>3</t>
    </r>
    <r>
      <rPr>
        <sz val="10"/>
        <color theme="1"/>
        <rFont val="Calibri Light"/>
        <family val="2"/>
        <scheme val="major"/>
      </rPr>
      <t xml:space="preserve"> Leisure Website Advertising Opportunities were not offered during FY 15 due to redesign of the website.</t>
    </r>
  </si>
  <si>
    <r>
      <rPr>
        <vertAlign val="superscript"/>
        <sz val="10"/>
        <color theme="1"/>
        <rFont val="Calibri Light"/>
        <family val="2"/>
        <scheme val="major"/>
      </rPr>
      <t>2</t>
    </r>
    <r>
      <rPr>
        <sz val="10"/>
        <color theme="1"/>
        <rFont val="Calibri Light"/>
        <family val="2"/>
        <scheme val="major"/>
      </rPr>
      <t xml:space="preserve"> Welcome Center Advertising Opportunities were limited in FY 16 and 17 due to construction activities at the Hardeeville and Fort Mill Welcome Centers.</t>
    </r>
  </si>
  <si>
    <t> (GP: South Carolina Welcome Centers)  The Department of Parks, Recreation and Tourism and the Department of Transportation shall maintain a Memorandum of Understanding (MOU) that provides that the Department of Parks, Recreation and Tourism shall control operations of all South Carolina Welcome Centers.  The MOU shall include replacement, renovation and maintenance of the facilities, daily operations, and grounds maintenance and upkeep and shall clearly define responsibility for additional portions of Welcome Centers to include paving and sidewalks.  The Department of Transportation shall transfer to the Department of Parks, Recreation and Tourism the amount of $3,563,560 less any state funds appropriated by the General Assembly for the same purpose.  The Department of Parks, Recreation and Tourism assumes responsibility for this amount and the timing of the transfer of these funds shall be defined as part of the MOU.  The funds transferred to the Department of Parks, Recreation and Tourism shall be placed in a separate and distinct fund and these funds shall be carried forward from the prior fiscal year into the current fiscal year and be expended for the same purposes.</t>
  </si>
  <si>
    <t>FY2017-2018</t>
  </si>
  <si>
    <t> (GP: South Carolina Welcome Centers)  The Department of Parks, Recreation and Tourism and the Department of Transportation shall maintain a Memorandum of Understanding (MOU) that provides that the Department of Parks, Recreation and Tourism shall control operations of all South Carolina Welcome Centers.  The MOU shall include replacement, renovation and maintenance of the facilities, daily operations, and grounds maintenance and upkeep and shall clearly define responsibility for additional portions of Welcome Centers to include paving and sidewalks.  The Department of Transportation shall transfer to the Department of Parks, Recreation and Tourism the amount of $3,313,560 less any state funds appropriated by the General Assembly for the same purpose.  The Department of Parks, Recreation and Tourism assumes responsibility for this amount and the timing of the transfer of these funds shall be defined as part of the MOU.  The funds transferred to the Department of Parks, Recreation and Tourism shall be placed in a separate and distinct fund and these funds shall be carried forward from the prior fiscal year into the current fiscal year and be expended for the same purposes.</t>
  </si>
  <si>
    <r>
      <t xml:space="preserve">Capital Reserve Fund Bill Items </t>
    </r>
    <r>
      <rPr>
        <b/>
        <sz val="10"/>
        <color rgb="FF000000"/>
        <rFont val="Calibri Light"/>
        <family val="2"/>
        <scheme val="major"/>
      </rPr>
      <t>(54) Parks, Recreational and Tourism Revitalization $6,375,000; (55) Welcome Center Rebuild $4,000,000; (58) State Aquarium $270,000</t>
    </r>
  </si>
  <si>
    <r>
      <t> (SR: Nonrecurring Revenue)  (A) The source of revenue appropriated in subsection (B) is nonrecurring revenue generated from the following sources:           (1)      $46,750,797 from Fiscal Year 2014-15 Contingency Reserve Fund;           (2)      $239,798,000 from Fiscal Year 2015-16 unobligated general fund revenue as certified by the Board of Economic Advisors;           (3)      $139,260,007 from the Litigation Recovery Account;           (4)      $14,426,041 from Fiscal Year 2015-16 (V040) Excess Debt Service;           (5)      $11,885,511 from Fiscal Year 2015-16 (X440) Excess Homestead Exemption;           (6)      $5,494,506 from Fiscal Year 2015-16 F30 Carry Forward and Bonus Lapse; and           (7)      $400,000 from the Department of Revenue Identity Theft Reimbursement Fund Lapse.     Any restrictions concerning specific utilization of these funds are lifted for the specified fiscal year.  The above agency transfers shall occur no later than thirty days after the close of the books on Fiscal Year 2015-16 and shall be available for use in Fiscal Year 2016-17.     This revenue is deemed to have occurred and is available for use in Fiscal Year 2016-17 after September 1, 2016, following the Comptroller General's close of the state's books on Fiscal Year 2015-16.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2016, for the purposes stated:</t>
    </r>
    <r>
      <rPr>
        <b/>
        <sz val="10"/>
        <color rgb="FF000000"/>
        <rFont val="Calibri Light"/>
        <family val="2"/>
        <scheme val="major"/>
      </rPr>
      <t xml:space="preserve">  Items 39 (b) Statewide Beach Renourishment $30,000,000; (c) Information Technology Security Audit and PCI Compliance Audit $300,000; (d) State Park Piers Repair $2,200,000; (e) Oconee Spillway Repair $100,000; (f) Sports Development Marketing Program $3,000,000; (g) Medal of Honor Museum $3.000.000; (h) Sumter Environment Center $3,000,000; (i) African American Museum $4,000,000; (j) Children's Museum of the Upstate $1,000,000; (k) Parks and Recreation Development Fund $5,000,000</t>
    </r>
  </si>
  <si>
    <r>
      <t xml:space="preserve">(SR: Nonrecurring Revenue)  (A) The source of revenue appropriated in subsection (B) is nonrecurring revenue generated from the following sources: (1)      $19,740,576 from Fiscal Year 2013-14 Contingency Reserve Fund; (2)      $19,280,467 from Fiscal Year 2014-15 unobligated general fund revenue as certified by the Board of Economic Advisors;(3)      $27,802,168 from the Litigation Recovery Account; and   (4)      $49,500,000 from Fiscal Year 2015-16 non-recurring contribution from the Unclaimed Property Fund.  Any restrictions concerning specific utilization of these funds are lifted for the specified fiscal year.  The above agency transfers shall occur no later than thirty days after the close of the books on Fiscal Year 2014-15 and shall be available for use in Fiscal Year 2015-16.    This revenue is deemed to have occurred and is available for use in Fiscal Year 2015-16 after September 1, 2015, following the Comptroller General's close of the state's books on Fiscal Year 2014-15.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2015, for the purposes stated:  </t>
    </r>
    <r>
      <rPr>
        <b/>
        <sz val="10"/>
        <color rgb="FF000000"/>
        <rFont val="Calibri Light"/>
        <family val="2"/>
        <scheme val="major"/>
      </rPr>
      <t>41 (a) Undiscovered SC $500,000; Spartanburg City Park Project $300,000; City of Conway- Renovation of Horry County Museum for Multi purpose space $250,000</t>
    </r>
  </si>
  <si>
    <r>
      <t>(SR: Non-recurring Revenue)  (A) The source of revenue appropriated in subsection (B) is non-recurring revenue generated from the following sources:</t>
    </r>
    <r>
      <rPr>
        <sz val="10"/>
        <color theme="1"/>
        <rFont val="Calibri"/>
        <family val="2"/>
      </rPr>
      <t xml:space="preserve">(1)      $68,370,147 from Fiscal Year 2012-13 Contingency Reserve Fund; (2)      $165,016,789 from Fiscal Year 2013-14 unobligated general fund revenue as certified by the Board of Economic Advisors; and (3)      $2,288,513 from Fiscal Year 2013-14 Capital Reserve Fund lapse.     This revenue is deemed to have occurred and is available for use in Fiscal Year 2014-15 after September 1, 2014, following the Comptroller General's close of the state's books on Fiscal Year 2013-14.    Any restrictions concerning specific utilization of these funds are lifted for the specified fiscal year.  The above agency transfers shall occur no later than thirty days after the close of the books on Fiscal Year 2013-14 and shall be available for use in Fiscal Year 2014-15.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2014, for the purposes stated:           (1)      General Reserve Fund Contribution      $26,589,048;  </t>
    </r>
    <r>
      <rPr>
        <b/>
        <sz val="10"/>
        <color theme="1"/>
        <rFont val="Calibri"/>
        <family val="2"/>
      </rPr>
      <t xml:space="preserve"> Item 11 (a) Park and Recreation Development Fund $1,000,000</t>
    </r>
  </si>
  <si>
    <t>FY2014-2015</t>
  </si>
  <si>
    <t xml:space="preserve"> Advertising Funds Use and Carry Forward </t>
  </si>
  <si>
    <t>Permanent Improvement Projects are combined at a high fund level (ie. 36008000, and 36008010 report under 36008000; 39078000, 39078010 and 39078020 report under 39078000; 57878000, 57878010, 57878020 report under 57878000))</t>
  </si>
  <si>
    <t>The Department does not budget FTEs at the Goal/Strategy/Objective level. The units provided are reasonable estimates.</t>
  </si>
  <si>
    <t>Capital Project  Capital Reserve Fund</t>
  </si>
  <si>
    <t>Objective 2.3.9 - Administer recurring funds for Destination Specific Marketing Grants and Regional Tourism Promotion</t>
  </si>
  <si>
    <t>Federal government places use restrictions on these funds.</t>
  </si>
  <si>
    <t>Restrictions are placed in the SC Code of Regulations and SC Code of Law</t>
  </si>
  <si>
    <t>Restrictions placed by Grantor</t>
  </si>
  <si>
    <t>Recreational Trails grants have 3 years to complete and Land and Water Conservation have a maximum of 7 years to complete.</t>
  </si>
  <si>
    <t xml:space="preserve">Capital Project </t>
  </si>
  <si>
    <t>Objective 2.3.9 Administer recurring funds for Destination Specific Marketing Grants and Regional Tourism Promotion.</t>
  </si>
  <si>
    <t>October - September</t>
  </si>
  <si>
    <t>Number of LWCF Grants Awarded</t>
  </si>
  <si>
    <t>Number of PARD Grants Awarded</t>
  </si>
  <si>
    <t>Number of RTP Grants Awarded</t>
  </si>
  <si>
    <t>Number of Sports Tourism Advertising and Recruitment Grants Awarded</t>
  </si>
  <si>
    <t>Number of Undiscovered SC Grants Awarded</t>
  </si>
  <si>
    <t>Number of Beach Renourishment Grants Awarded</t>
  </si>
  <si>
    <r>
      <t>Number of Undiscovered SC Grants Awarded</t>
    </r>
    <r>
      <rPr>
        <vertAlign val="superscript"/>
        <sz val="10"/>
        <color theme="1"/>
        <rFont val="Calibri Light"/>
        <family val="2"/>
        <scheme val="major"/>
      </rPr>
      <t>5</t>
    </r>
  </si>
  <si>
    <r>
      <t>Number of Beach Renourishment Grants Awarded</t>
    </r>
    <r>
      <rPr>
        <vertAlign val="superscript"/>
        <sz val="10"/>
        <color theme="1"/>
        <rFont val="Calibri Light"/>
        <family val="2"/>
        <scheme val="major"/>
      </rPr>
      <t>5</t>
    </r>
  </si>
  <si>
    <r>
      <t>Number of Sports Tourism Advertising and Recruitment Grants Awarded</t>
    </r>
    <r>
      <rPr>
        <vertAlign val="superscript"/>
        <sz val="10"/>
        <color theme="1"/>
        <rFont val="Calibri Light"/>
        <family val="2"/>
        <scheme val="major"/>
      </rPr>
      <t>5</t>
    </r>
  </si>
  <si>
    <r>
      <rPr>
        <vertAlign val="superscript"/>
        <sz val="10"/>
        <color theme="1"/>
        <rFont val="Calibri Light"/>
        <family val="2"/>
        <scheme val="major"/>
      </rPr>
      <t>5</t>
    </r>
    <r>
      <rPr>
        <sz val="10"/>
        <color theme="1"/>
        <rFont val="Calibri Light"/>
        <family val="2"/>
        <scheme val="major"/>
      </rPr>
      <t xml:space="preserve"> The Undiscovered SC Grant Program began in FY 15. The Sports Tourism Advertising and Recruitment Grant Program began in FY  16. The Beach Renourishment Grant Program began in FY 17. The Tourism Oriented Directional Signage Program began in FY 14.</t>
    </r>
  </si>
  <si>
    <t>Research
State Park Service</t>
  </si>
  <si>
    <t>Dan Rogers - 30 years</t>
  </si>
  <si>
    <t>Tom Clark - 11 years</t>
  </si>
  <si>
    <r>
      <rPr>
        <vertAlign val="superscript"/>
        <sz val="10"/>
        <color theme="1"/>
        <rFont val="Calibri Light"/>
        <family val="2"/>
        <scheme val="major"/>
      </rPr>
      <t>4</t>
    </r>
    <r>
      <rPr>
        <sz val="10"/>
        <color theme="1"/>
        <rFont val="Calibri Light"/>
        <family val="2"/>
        <scheme val="major"/>
      </rPr>
      <t xml:space="preserve"> Due to Federal funding limitations,  LWCF was placed on a two-year grant cycle.</t>
    </r>
  </si>
  <si>
    <t>Devon Harris - 6 years</t>
  </si>
  <si>
    <t>Neil Hamilton - less than 1 year</t>
  </si>
  <si>
    <t>Dudley Jackson - 20 years</t>
  </si>
  <si>
    <t>State Government</t>
  </si>
  <si>
    <t>Private Business</t>
  </si>
  <si>
    <t>Private Business
State Government
Local Government</t>
  </si>
  <si>
    <t xml:space="preserve">Private Business </t>
  </si>
  <si>
    <t>Federal Government
Local Government</t>
  </si>
  <si>
    <t>Higher Education Institutions
K-12 Education Institutions</t>
  </si>
  <si>
    <t>Federal Government</t>
  </si>
  <si>
    <t>Local Government</t>
  </si>
  <si>
    <t>Private Business
Non-Profit Entity</t>
  </si>
  <si>
    <t>State Government
Federal Government
Non-Profit Entity</t>
  </si>
  <si>
    <t>K-12 Education Institution</t>
  </si>
  <si>
    <t>Bobby Banks - less than 2 years</t>
  </si>
  <si>
    <t>Number of Tourism Advertising Grants Awarded</t>
  </si>
  <si>
    <t>Amy Blinson - over 3 years</t>
  </si>
  <si>
    <t>Amy Blinson - over 2 years</t>
  </si>
  <si>
    <t>Justin Hancock - less than 2 years</t>
  </si>
  <si>
    <t>Yvette Sistare - over 18 years</t>
  </si>
  <si>
    <t>State Parks Corporate/Private Donations
Check Off for State Parks Collections</t>
  </si>
  <si>
    <t>State Parks Total Revenue
State Parks Admissions Revenue
State Parks Cabin Occupancy
State Parks Lodge Room Occupancy
State Parks Campsite Occupancy
State Parks Golf Rounds
Number of State Parks Volunteer Hours</t>
  </si>
  <si>
    <t>Discover Carolina Educational Programming Attendance
Discover Carolina Family Programming Attendance</t>
  </si>
  <si>
    <t>Number of Red Cockaded Woodpecker Clusters
Number of Red Cockaded Woodpecker Fledglings
Number of Sea Turtle Nests
New Forest Restoration Acreage
Total Forest Restoration Acreage</t>
  </si>
  <si>
    <t>Welcome Center Advertising Sales Total</t>
  </si>
  <si>
    <t>Visitors Guide Ad Sales Total</t>
  </si>
  <si>
    <t xml:space="preserve">Website Advertising Sales Total </t>
  </si>
  <si>
    <t>Total Number of SC Film Hires
Total Amount of Film-Related SC Spending
Total Number of Film-Related Hotel Nights</t>
  </si>
  <si>
    <t>Percent of Leisure Travel Ad-Aware Households in Target Markets</t>
  </si>
  <si>
    <t>Welcome Center Accommodations Reservations
Welcome Center Attractions Reservations</t>
  </si>
  <si>
    <t>Total Accommodations Tax Collections
Total Admissions Tax Collections</t>
  </si>
  <si>
    <t>State Parks Campsite Occupancy
State Parks Cabin Occupancy
State Parks Lodge Room Occupancy
State Parks Golf Rounds</t>
  </si>
  <si>
    <t>Improved services and programming that yield enhanced State Parks visitor experiences</t>
  </si>
  <si>
    <t xml:space="preserve">Improved State Park Product and Visitor Experiences </t>
  </si>
  <si>
    <t>Protecting the integrity of State Parks' natural resources to ensure quality visitor experiences and visitor safety</t>
  </si>
  <si>
    <t>Protecting the integrity of State Parks' historic resources to ensure quality visitor experiences and visitor safety</t>
  </si>
  <si>
    <t>Provide hands-on educational opportunities for South Carolina schools and families</t>
  </si>
  <si>
    <t>Encourage greater visitation to South Carolina destinations for the benefit of local tourism business communities</t>
  </si>
  <si>
    <t>Provided employment for South Carolina-based film crew, spending with South Carolina-based supplier companies and generate greater hotel occupancy for South Carolina hotels</t>
  </si>
  <si>
    <t>Provide students exposure to potential careers in the film industry</t>
  </si>
  <si>
    <t>Improved State Park product in order to enhance the visitor experience and ensure public safety</t>
  </si>
  <si>
    <t>Improved Welcome Center facilities to effectively provide services for traveling public and increase visitation to South Carolina destinations</t>
  </si>
  <si>
    <t>Encourage outdoor recreation to encourage healthy activities and improve the quality of life</t>
  </si>
  <si>
    <t>Provide assistance to local destinations, events and attractions to increase their advertising effectiveness and visitation</t>
  </si>
  <si>
    <t>Provide assistance to rural destinations to encourage greater tourism product development</t>
  </si>
  <si>
    <t>Provide assistance to local governments for beach renourishment/restoration in order to ensure the integrity of South Carolina's public beaches for public use and safety</t>
  </si>
  <si>
    <t>Improvement of local tourism, recreation and parks projects</t>
  </si>
  <si>
    <t>Encourage increased visitation and visitor spending in South Carolina's regions and major travel destinations</t>
  </si>
  <si>
    <t>Alesha Cushman - less than 16 years</t>
  </si>
  <si>
    <t>Leveraging major tourism events to increase public awareness of South Carolina tourism opportunities in order to increase visitation and visitor spending</t>
  </si>
  <si>
    <t>Encourage more visitation to South Carolina destinations and greater visitor spending with local tourism businesses</t>
  </si>
  <si>
    <t>Provide useful statistics to local governments and educational institutions</t>
  </si>
  <si>
    <t>Ensure efficient State Parks operations and use of resources</t>
  </si>
  <si>
    <t>Amy Blinson - over 8 years</t>
  </si>
  <si>
    <t>Gwen Davenport - over 13 years</t>
  </si>
  <si>
    <t>Jenny Waller - less than 3 years</t>
  </si>
  <si>
    <t>Lou Fontana - over 17 years</t>
  </si>
  <si>
    <t>Terry Hurley - less than 7 years</t>
  </si>
  <si>
    <t>Yvette Sistare - over 18 years
David Elwart - over 20 years</t>
  </si>
  <si>
    <t>Beverly Shelley - over 18 years</t>
  </si>
  <si>
    <t>Tammy Strawbridge - over 7 years</t>
  </si>
  <si>
    <t>Duane Parrish - more than 7 years
Amy Duffy - over 15 years
Jon Fisher - over 3 years</t>
  </si>
  <si>
    <t>Dolly Chewning - less than 17 years</t>
  </si>
  <si>
    <t>Dudley Jackson - 20 years
Ashley Berry - over 11 years
Jeremy Gilbert - over 4 years</t>
  </si>
  <si>
    <t>Phil Gaines - over 13 years</t>
  </si>
  <si>
    <t>a, b, d, e</t>
  </si>
  <si>
    <t>d</t>
  </si>
  <si>
    <t>e</t>
  </si>
  <si>
    <t>The details of this account are not reflected in any of the balances of this report.  SCPRT has a composite reservoir account for the Beautiful Places Alliance, a 501 © 3 organization under the direction of a Board of Directors. The ending cash balance of this account is recorded in SCEIS at year end.  However, deposits and expenditures are not, but they are reported via the Bank Transparency Proviso 117.83</t>
  </si>
  <si>
    <t>The two accounts are not listed as a revenue source in this report.  SCPRT has two composite reservoir accounts to service the golf courses at Hickory Knob and Cheraw State Parks.  The accounts are for the purchase of beer and wine that is served at the snack bars at the courses.  The accounts are reimbursed from State Park operating funds. Therefore, by listing separately the expenditures would be overstated.  Details of this account are reported under the Bank Transparency Proviso 117.83</t>
  </si>
  <si>
    <t>Total amount Appropriated and Authorized to Spend</t>
  </si>
  <si>
    <r>
      <t xml:space="preserve">Mission: </t>
    </r>
    <r>
      <rPr>
        <sz val="10"/>
        <color theme="1"/>
        <rFont val="Calibri Light"/>
        <family val="2"/>
        <scheme val="major"/>
      </rPr>
      <t>Growing South Carolina’s economy by fostering sustainable tourism economic development and effectively marketing our state to increase visitation and improve the quality of life for all South Carolinians.</t>
    </r>
    <r>
      <rPr>
        <b/>
        <sz val="10"/>
        <color theme="1"/>
        <rFont val="Calibri Light"/>
        <family val="2"/>
        <scheme val="major"/>
      </rPr>
      <t xml:space="preserve">
</t>
    </r>
    <r>
      <rPr>
        <u/>
        <sz val="10"/>
        <color theme="1"/>
        <rFont val="Calibri Light"/>
        <family val="2"/>
        <scheme val="major"/>
      </rPr>
      <t>Legal Basis</t>
    </r>
    <r>
      <rPr>
        <b/>
        <sz val="10"/>
        <color theme="1"/>
        <rFont val="Calibri Light"/>
        <family val="2"/>
        <scheme val="major"/>
      </rPr>
      <t xml:space="preserve">: </t>
    </r>
    <r>
      <rPr>
        <sz val="10"/>
        <color theme="1"/>
        <rFont val="Calibri Light"/>
        <family val="2"/>
        <scheme val="major"/>
      </rPr>
      <t>S.C. Code Ann. §51 - 1 - 60. Duties and Powers of SCPRT</t>
    </r>
  </si>
  <si>
    <r>
      <rPr>
        <b/>
        <sz val="10"/>
        <color theme="1"/>
        <rFont val="Calibri Light"/>
        <family val="2"/>
        <scheme val="major"/>
      </rPr>
      <t xml:space="preserve">Vision: </t>
    </r>
    <r>
      <rPr>
        <sz val="10"/>
        <color theme="1"/>
        <rFont val="Calibri Light"/>
        <family val="2"/>
        <scheme val="major"/>
      </rPr>
      <t xml:space="preserve"> Grow the state.  (the economy, jobs, the product base, etc.); Enhance the authentic experiences. (Remain true to what makes South Carolina special.); Sustain the resources. (Protect and preserve.); Lead the way.
</t>
    </r>
    <r>
      <rPr>
        <u/>
        <sz val="10"/>
        <color theme="1"/>
        <rFont val="Calibri Light"/>
        <family val="2"/>
        <scheme val="major"/>
      </rPr>
      <t>Legal Basis</t>
    </r>
    <r>
      <rPr>
        <b/>
        <sz val="10"/>
        <color theme="1"/>
        <rFont val="Calibri Light"/>
        <family val="2"/>
        <scheme val="major"/>
      </rPr>
      <t>:</t>
    </r>
    <r>
      <rPr>
        <sz val="10"/>
        <color theme="1"/>
        <rFont val="Calibri Light"/>
        <family val="2"/>
        <scheme val="major"/>
      </rPr>
      <t xml:space="preserve"> S.C. Code Ann. §51 - 1 - 60. Duties and Powers of SCPRT</t>
    </r>
  </si>
  <si>
    <t>Executive Office; 
Communications</t>
  </si>
  <si>
    <t xml:space="preserve">Associated Performance Measures </t>
  </si>
  <si>
    <r>
      <t xml:space="preserve">Responsible Employee Name &amp; Time staff member has been responsible for the goal or objective 
</t>
    </r>
    <r>
      <rPr>
        <sz val="10"/>
        <rFont val="Calibri Light"/>
        <family val="2"/>
        <scheme val="major"/>
      </rPr>
      <t/>
    </r>
  </si>
  <si>
    <t>Available FTEs:      398
Filled FTEs:               398
Temp/Grant:                 0
Time Limited:                0
Part Time:                       0</t>
  </si>
  <si>
    <t>Available FTEs:     400
Filled FTEs:              400
Temp/Grant:                 0
Time Limited:                0
Part Time:                       0</t>
  </si>
  <si>
    <t>See Objective 2.3.1</t>
  </si>
  <si>
    <t>See Objective 1.3.1</t>
  </si>
  <si>
    <t>See Objective 1.4.1</t>
  </si>
  <si>
    <t>See Objective 3.2.2</t>
  </si>
  <si>
    <t>See Objective 3.3.2</t>
  </si>
  <si>
    <r>
      <t xml:space="preserve">Partner(s), by segment, the agency works with to achieve the objective </t>
    </r>
    <r>
      <rPr>
        <sz val="10"/>
        <rFont val="Calibri Light"/>
        <family val="2"/>
        <scheme val="major"/>
      </rPr>
      <t>(Federal Government; State Government; Local Government; Higher Education Institution; K-12 Education Institution; Private Business; Non-Profit Entity; Individual; or Other)</t>
    </r>
  </si>
  <si>
    <t>Ensure efficient use of public resources for all SCPRT programs and services</t>
  </si>
  <si>
    <t>Provide assistance to local destinations to recruit major sports tourism events to the state in order to increase visitation and visitor spending</t>
  </si>
  <si>
    <t>I B Administrative Services &amp; IIA 4 Sports Development Marketing</t>
  </si>
  <si>
    <t>Increased awareness of South Carolina as a travel destination to ensure effective use of SCPRT advertising funds and increase visitation and visitor spending in South Carolina</t>
  </si>
  <si>
    <t>Increased international visitation and visitor spending in South Carolina tourism business communities and increased exposure of South Carolina as a travel destination in key established and developing international markets</t>
  </si>
  <si>
    <t>Increase public awareness of South Carolina State Parks</t>
  </si>
  <si>
    <t>Indicates effectiveness and usefulness of SCPRT's tourism advertising plan to local partners</t>
  </si>
  <si>
    <t>Indicates market and cost effectiveness of SCPRT's advertising</t>
  </si>
  <si>
    <t>Objective 2.3.1 - Coordinate and Administer the Recreational Trails Program  (RTP) Grants</t>
  </si>
  <si>
    <t>Objective 2.3.2 - Coordinate and Administer the Parks and Recreation Development (PARD) Funds Grants</t>
  </si>
  <si>
    <t>Statewide Hotel Occupancy Rate
Statewide Hotel Revenue per available room (RevPAR)</t>
  </si>
  <si>
    <t>Statewide Hotel Revenue Per Available Room (RevPAR) Rate</t>
  </si>
  <si>
    <t>Objective 2.3.3 - Coordinate and Administer Land and Water Conservation Fund (LWCF) Grants</t>
  </si>
  <si>
    <r>
      <t>Number of Land and Water Conservation Fund (LWCF) Grants Awarded</t>
    </r>
    <r>
      <rPr>
        <vertAlign val="superscript"/>
        <sz val="10"/>
        <color theme="1"/>
        <rFont val="Calibri Light"/>
        <family val="2"/>
        <scheme val="major"/>
      </rPr>
      <t>4</t>
    </r>
  </si>
  <si>
    <t>Number of Recreational Trails Program (RTP) Grants Awarded</t>
  </si>
  <si>
    <t>Number of Parks and Recreation Development (PARD) Grants Awarded</t>
  </si>
  <si>
    <r>
      <t>Number of Approved Tourism Oriented Directional Signage (TODS) Applications</t>
    </r>
    <r>
      <rPr>
        <vertAlign val="superscript"/>
        <sz val="10"/>
        <color theme="1"/>
        <rFont val="Calibri Light"/>
        <family val="2"/>
        <scheme val="major"/>
      </rPr>
      <t>5</t>
    </r>
  </si>
  <si>
    <t>n/a*</t>
  </si>
  <si>
    <t xml:space="preserve">*Target Values are listed as "n/a" for all Input/Activity because these represent value-added results that benefit the agency's operations, but do not determine or indicate the agency's failure or success in meeting a goal. Target Values are also listed as "n/a" for all Output Measures, since the number of grants awarded each is based on the number of applicants and the amount of funding available. Target Values are also listed as "n/a" if external factors beyond the agency's control significantly influence the outcome of the Performance Measure. (For example, Film-Related Performance Measure outcomes depend greatly on a number of external factors including the type of projects recruited, the financial scope of the projects, time of year and location of the project. SCPRT cannot reasonably predict these outcomes for future fiscal years as these factors are resultant of the needs of the motion picture production companies. Similarly, target values are not set for measures such as Admissions and Accommodations Tax Collections. While these collections may be indicative of tourism business trends, there are also influenced by other extenuating factors, such as late tax payments or lump sum payments.)   </t>
  </si>
  <si>
    <r>
      <t xml:space="preserve">Target and Actual Results (Time Period #5 - </t>
    </r>
    <r>
      <rPr>
        <sz val="10"/>
        <color theme="1"/>
        <rFont val="Calibri Light"/>
        <family val="2"/>
        <scheme val="major"/>
      </rPr>
      <t>most recent completed period)</t>
    </r>
  </si>
  <si>
    <t>General Fund  SC Assoc. of Tourism Regions &amp; DS</t>
  </si>
  <si>
    <t>SCPRT Development Fund</t>
  </si>
  <si>
    <t xml:space="preserve">Proviso 118.14 FY2015-2016 41 (a),  Undiscovered SC Enhancement Grants, Proviso 118.16 FY2016-2017 (b), (c), (d), (e), (k) ,Statewide Beach Renourishment, IT Security Audit &amp; PCI Compliance, Piers Repair, Oconee Spillway, Parks and Recreation Development   </t>
  </si>
  <si>
    <t>If source of funds is multi-year grant, # of years, including this yr., remaining</t>
  </si>
  <si>
    <t>Parks and Recreation Development grants are allowed 3 years to complete the project.</t>
  </si>
  <si>
    <t xml:space="preserve">Proviso 118.14 FY2015-2016 41 (a),  Undiscovered SC Enhancement Grants, Proviso 118.16 FY2016-2017 (b), (c), (d), (e), (k) ,Statewide Beach Renourishment, IT Security Audit &amp; PCI Compliance, Piers Repair, Oconee Spillway, Parks and Recreation Development,  </t>
  </si>
  <si>
    <t>Strategy 2.3 - Provide Assistance to Destination Marketing Organizations (DMOs) and Local Governments for Tourism and Recreation Development</t>
  </si>
  <si>
    <t xml:space="preserve">Proviso 118.14 FY2015-2016 41 (a),  Undiscovered SC Enhancement Grants, Proviso 118.16 FY2016-2017 (b), (c), (d), (e), (k) ,Statewide Beach Renourishment, IT Security Audit &amp; PCI Compliance, Parks and Recreation Development,  </t>
  </si>
  <si>
    <t xml:space="preserve">IB, Hunting Island Cabin Renovations, Undiscovered SC Enhancement Grants, Sports Development, IT Security Audit &amp; PCI Compliance,  Parks and Recreation Development, Statewide Beach Renourishment, Hurricane Matthew Recovery </t>
  </si>
  <si>
    <t>IB, Hunting Island Cabin Renovations, Undiscovered SC Enhancement Grants, Sports Development, IT Security Audit &amp; PCI Compliance,  Parks and Recreation Development, Statewide Beach Renourishment,  Hurricane Matthew Recovery</t>
  </si>
  <si>
    <t>State Funded Grant Programs, Parks and Recreation Development, Undiscovered, Sports Marketing carry forward</t>
  </si>
  <si>
    <t>Additional Notes:</t>
  </si>
  <si>
    <t>(SCPRT: Advertising Funds Use and Carry Forward)  The Department of Parks, Recreation and Tourism may carry forward any unexpended funds appropriated on the Advertising line within Program II. A. Tourism Sales and Marketing from the prior fiscal year into the current fiscal year to be used for the same purposes which include the Tourism Partnership Fund, Destination Specific Marketing Grants and the agency advertising fund.  $250,000 of the funds appropriated for the Advertising line within Program II. A. Tourism Sales and Marketing shall be provided to the Charleston Area Convention &amp; Visitors Bureau for special event promotion.</t>
  </si>
  <si>
    <r>
      <t xml:space="preserve">(SR: Nonrecurring Revenue) (A) The source of revenue appropriated in subsection (B) is nonrecurring revenue generated from the following sources:  (1)      $28,496,108 from Fiscal Year 2016-17 unobligated general fund revenue as certified by the Board of Economic Advisors;(2)  $16,183,789 from the Litigation Recovery Account;                 (3)      $ 4,526,031 from the South Carolina Farm Aid Fund Lapse;                 (4)      $ 7,879,103 from Fiscal Year 2016-17 (X440) Excess Homestead Exemption;                 (5)      $13,397,132 from Fiscal Year 2016-17 Debt Service Lapse;                 *(6)      $ 6,640,817 from Fiscal Year 2016-17 (P400) S.C. Conservation Bank, Sub fund 45D7 Carry Forward; and Please note: Text printed in italic, boldface indicates sections vetoed by the Governor on June 12, 2017.                 (7)      $17,800,000 redirected from Fiscal Year 2016-17 (D100) State Law Enforcement Division Forensic Building.  The State Law Enforcement Division shall lapse to the General Fund the funds appropriated in Act 284 of 2016 by proviso 118.16, item (B)(31)(a) for a Forensic Building.     Any restrictions concerning specific utilization of these funds are lifted for the specified fiscal year.  The above agency transfers shall occur no later than thirty days after the close of the books on Fiscal Year 2016-17 and shall be available for use in Fiscal Year 2017-18.  This revenue is deemed to have occurred and is available for use in Fiscal Year 2017-18 after September 1, 2017, following the Comptroller General's close of the state's books on Fiscal Year 2016-17.     (B)      The appropriations in this provision are listed in priority order.  Item (1) must be funded first and each remaining item must be fully funded before any funds are allocated to the next item.  Provided, however, that any individual item may be partially funded in the order in which it appears to the extent that revenues are available.     The State Treasurer shall disburse the following appropriations by September 30, 2017, for the purposes stated:                 (1)      F310 - General and Capital Reserve Funds   </t>
    </r>
    <r>
      <rPr>
        <b/>
        <sz val="10"/>
        <color rgb="FF000000"/>
        <rFont val="Calibri Light"/>
        <family val="2"/>
        <scheme val="major"/>
      </rPr>
      <t>Item (2) Statewide Beach Renourishment $5,000,000; (17) Hurricane Matthew Revenue Loss $2,238,206</t>
    </r>
  </si>
  <si>
    <t>War Between the State (WBTS) Heritage Preserve</t>
  </si>
  <si>
    <t>Sesqui Splash Pad, Asbestos &amp; Mold Abatement, Santee Campground Improvement, Myrtle Beach Phase 2 Sewer (A capital project to replace the aged sewer system at Myrtle Beach State Park), Asbestos &amp; Mold Abatement, Dillion Welcome Center, Lake Greenwood Electrical, Kings Mountain Bridge, g</t>
  </si>
  <si>
    <t>Department of Parks, Recreation, and Tourism (SCPRT)</t>
  </si>
  <si>
    <t>Capital Projects -   Capital Reserve Fund</t>
  </si>
  <si>
    <t>Capital Projects - Other Fund</t>
  </si>
  <si>
    <t>Recreation Land Trust - Capital Projects</t>
  </si>
  <si>
    <t>Special Deposits -   Welcome Centers</t>
  </si>
  <si>
    <t>Special Deposits -   Lace House</t>
  </si>
  <si>
    <t>Motion Picture - State Park Service</t>
  </si>
  <si>
    <t>Motion Picture - Marketing</t>
  </si>
  <si>
    <t>General Fund  SC Assoc. of Tourism Regions &amp; Destination Specific Marketing Fund</t>
  </si>
  <si>
    <t>I B, Office of Recreation, Grants, and Policy</t>
  </si>
  <si>
    <t>IB, IIC, IID, IIIC, Office of Recreation, Grants, and Policy</t>
  </si>
  <si>
    <t>Administrative Services; Office of Recreation, Grants, and Policy</t>
  </si>
  <si>
    <t>Executive Office; Office of Recreation, Grants, and Policy</t>
  </si>
  <si>
    <t>II C, II D</t>
  </si>
  <si>
    <t>I. B. , II. A., Office of Recreation, Grants, and Policy</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</si>
</sst>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_);\(&quot;$&quot;#,##0\)"/>
    <numFmt numFmtId="6" formatCode="&quot;$&quot;#,##0_);[Red]\(&quot;$&quot;#,##0\)"/>
    <numFmt numFmtId="8" formatCode="&quot;$&quot;#,##0.00_);[Red]\(&quot;$&quot;#,##0.00\)"/>
    <numFmt numFmtId="42" formatCode="_(&quot;$&quot;* #,##0_);_(&quot;$&quot;* \(#,##0\);_(&quot;$&quot;* &quot;-&quot;_);_(@_)"/>
    <numFmt numFmtId="164" formatCode="&quot;$&quot;#,##0"/>
    <numFmt numFmtId="165" formatCode="[$-409]mmmm\ d\,\ yyyy;@"/>
    <numFmt numFmtId="167" formatCode="&quot;$&quot;#,##0.00"/>
  </numFmts>
  <fonts count="23" x14ac:knownFonts="1">
    <font>
      <sz val="10"/>
      <color theme="1"/>
      <name val="Arial"/>
      <family val="2"/>
    </font>
    <font>
      <sz val="10"/>
      <color theme="1"/>
      <name val="Calibri Light"/>
      <family val="2"/>
      <scheme val="major"/>
    </font>
    <font>
      <u/>
      <sz val="10"/>
      <color theme="1"/>
      <name val="Calibri Light"/>
      <family val="2"/>
      <scheme val="major"/>
    </font>
    <font>
      <b/>
      <i/>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sz val="10"/>
      <color theme="0"/>
      <name val="Calibri Light"/>
      <family val="2"/>
      <scheme val="major"/>
    </font>
    <font>
      <b/>
      <u/>
      <sz val="10"/>
      <name val="Calibri Light"/>
      <family val="2"/>
      <scheme val="major"/>
    </font>
    <font>
      <sz val="10"/>
      <color theme="1"/>
      <name val="Arial"/>
      <family val="2"/>
    </font>
    <font>
      <u/>
      <sz val="10"/>
      <name val="Calibri Light"/>
      <family val="2"/>
      <scheme val="major"/>
    </font>
    <font>
      <b/>
      <u/>
      <sz val="10"/>
      <color theme="0"/>
      <name val="Calibri Light"/>
      <family val="2"/>
      <scheme val="major"/>
    </font>
    <font>
      <b/>
      <sz val="10"/>
      <color rgb="FF000000"/>
      <name val="Calibri Light"/>
      <family val="2"/>
      <scheme val="major"/>
    </font>
    <font>
      <sz val="10"/>
      <color rgb="FF000000"/>
      <name val="Calibri Light"/>
      <family val="2"/>
      <scheme val="major"/>
    </font>
    <font>
      <vertAlign val="superscript"/>
      <sz val="10"/>
      <color theme="1"/>
      <name val="Calibri Light"/>
      <family val="2"/>
      <scheme val="major"/>
    </font>
    <font>
      <sz val="10"/>
      <color rgb="FF000000"/>
      <name val="Calibri Light"/>
      <family val="2"/>
    </font>
    <font>
      <sz val="10"/>
      <color theme="1"/>
      <name val="Calibri"/>
      <family val="2"/>
    </font>
    <font>
      <b/>
      <sz val="10"/>
      <color theme="1"/>
      <name val="Calibri"/>
      <family val="2"/>
    </font>
    <font>
      <b/>
      <sz val="14"/>
      <color theme="0"/>
      <name val="Calibri Light"/>
      <family val="2"/>
      <scheme val="major"/>
    </font>
    <font>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4"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2" fillId="0" borderId="0"/>
    <xf numFmtId="0" fontId="22" fillId="0" borderId="0"/>
  </cellStyleXfs>
  <cellXfs count="348">
    <xf numFmtId="0" fontId="0" fillId="0" borderId="0" xfId="0"/>
    <xf numFmtId="0" fontId="5" fillId="0" borderId="1" xfId="0" applyFont="1" applyBorder="1" applyAlignment="1">
      <alignment horizontal="left"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vertical="top" wrapText="1"/>
    </xf>
    <xf numFmtId="0" fontId="1" fillId="0" borderId="0" xfId="0" applyFont="1" applyBorder="1" applyAlignment="1">
      <alignment vertical="top" wrapText="1"/>
    </xf>
    <xf numFmtId="0" fontId="7"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10" fillId="4" borderId="0" xfId="0" applyFont="1" applyFill="1" applyBorder="1" applyAlignment="1">
      <alignment horizontal="left" vertical="top" wrapText="1"/>
    </xf>
    <xf numFmtId="164" fontId="8" fillId="0" borderId="0" xfId="0" applyNumberFormat="1" applyFont="1" applyFill="1" applyBorder="1" applyAlignment="1">
      <alignment horizontal="left" vertical="top" wrapText="1"/>
    </xf>
    <xf numFmtId="164" fontId="1" fillId="0" borderId="0" xfId="0" applyNumberFormat="1"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Fill="1" applyAlignment="1">
      <alignment vertical="top" wrapText="1"/>
    </xf>
    <xf numFmtId="0" fontId="4"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9" fillId="4" borderId="5" xfId="0" applyFont="1" applyFill="1" applyBorder="1" applyAlignment="1">
      <alignment horizontal="left" vertical="top" wrapText="1"/>
    </xf>
    <xf numFmtId="0" fontId="1" fillId="0" borderId="0" xfId="0" applyFont="1" applyAlignment="1">
      <alignment horizontal="center" vertical="top" wrapText="1"/>
    </xf>
    <xf numFmtId="0" fontId="1" fillId="2" borderId="1" xfId="0" applyFont="1" applyFill="1" applyBorder="1" applyAlignment="1">
      <alignment horizontal="left" vertical="top" wrapText="1"/>
    </xf>
    <xf numFmtId="0" fontId="1" fillId="0" borderId="0" xfId="0" applyFont="1" applyBorder="1" applyAlignment="1">
      <alignment horizontal="left" vertical="top" wrapText="1"/>
    </xf>
    <xf numFmtId="0" fontId="9" fillId="4"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7"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2" xfId="0" applyFont="1" applyFill="1" applyBorder="1" applyAlignment="1">
      <alignment horizontal="left" vertical="top" wrapText="1"/>
    </xf>
    <xf numFmtId="0" fontId="9"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5" fillId="0" borderId="0" xfId="0" applyFont="1" applyFill="1" applyBorder="1" applyAlignment="1">
      <alignment horizontal="center" vertical="top" wrapText="1"/>
    </xf>
    <xf numFmtId="0" fontId="9" fillId="4" borderId="12" xfId="0" applyFont="1" applyFill="1" applyBorder="1" applyAlignment="1">
      <alignment horizontal="left" vertical="top" wrapText="1"/>
    </xf>
    <xf numFmtId="0" fontId="9" fillId="4" borderId="6" xfId="0" applyFont="1" applyFill="1" applyBorder="1" applyAlignment="1">
      <alignment horizontal="left" vertical="top" wrapText="1"/>
    </xf>
    <xf numFmtId="0" fontId="9" fillId="4" borderId="3" xfId="0" applyFont="1" applyFill="1" applyBorder="1" applyAlignment="1">
      <alignment horizontal="left" vertical="top" wrapText="1"/>
    </xf>
    <xf numFmtId="0" fontId="5" fillId="0" borderId="0" xfId="0" applyFont="1" applyBorder="1" applyAlignment="1">
      <alignment horizontal="left" vertical="top" wrapText="1"/>
    </xf>
    <xf numFmtId="0" fontId="8" fillId="2" borderId="3" xfId="0" applyFont="1" applyFill="1" applyBorder="1" applyAlignment="1">
      <alignment horizontal="left" vertical="top" wrapText="1"/>
    </xf>
    <xf numFmtId="0" fontId="6" fillId="0" borderId="0" xfId="0" applyFont="1" applyBorder="1" applyAlignment="1">
      <alignment horizontal="center" vertical="top" wrapText="1"/>
    </xf>
    <xf numFmtId="0" fontId="7" fillId="0" borderId="23" xfId="0" applyFont="1" applyFill="1" applyBorder="1" applyAlignment="1">
      <alignment horizontal="right" vertical="top" wrapText="1"/>
    </xf>
    <xf numFmtId="0" fontId="1" fillId="0" borderId="0" xfId="0" applyFont="1" applyFill="1" applyBorder="1" applyAlignment="1">
      <alignment horizontal="right" vertical="top" wrapText="1"/>
    </xf>
    <xf numFmtId="164" fontId="1" fillId="0" borderId="0" xfId="0" applyNumberFormat="1" applyFont="1" applyFill="1" applyBorder="1" applyAlignment="1">
      <alignment horizontal="right" vertical="top" wrapText="1"/>
    </xf>
    <xf numFmtId="164" fontId="8" fillId="0" borderId="0" xfId="0" applyNumberFormat="1" applyFont="1" applyFill="1" applyBorder="1" applyAlignment="1">
      <alignment horizontal="right" vertical="top" wrapText="1"/>
    </xf>
    <xf numFmtId="0" fontId="4" fillId="0" borderId="0" xfId="0" applyFont="1" applyFill="1" applyBorder="1" applyAlignment="1">
      <alignment horizontal="right" vertical="top" wrapText="1"/>
    </xf>
    <xf numFmtId="0" fontId="7" fillId="0" borderId="0" xfId="0" applyFont="1" applyFill="1" applyBorder="1" applyAlignment="1">
      <alignment horizontal="right" vertical="top" wrapText="1"/>
    </xf>
    <xf numFmtId="0" fontId="5" fillId="3" borderId="0" xfId="0" applyFont="1" applyFill="1" applyBorder="1" applyAlignment="1">
      <alignment horizontal="right" vertical="top" wrapText="1"/>
    </xf>
    <xf numFmtId="0" fontId="1" fillId="0" borderId="0" xfId="0" applyFont="1" applyFill="1" applyAlignment="1">
      <alignment horizontal="center" vertical="top" wrapText="1"/>
    </xf>
    <xf numFmtId="0" fontId="8" fillId="0" borderId="26" xfId="0" applyFont="1" applyFill="1" applyBorder="1" applyAlignment="1">
      <alignment horizontal="left" vertical="top" wrapText="1"/>
    </xf>
    <xf numFmtId="42" fontId="1" fillId="0" borderId="0" xfId="0" applyNumberFormat="1" applyFont="1" applyFill="1" applyBorder="1" applyAlignment="1">
      <alignment horizontal="right" vertical="top" wrapText="1"/>
    </xf>
    <xf numFmtId="42" fontId="8" fillId="0" borderId="0" xfId="0" applyNumberFormat="1" applyFont="1" applyFill="1" applyBorder="1" applyAlignment="1">
      <alignment horizontal="right" vertical="top" wrapText="1"/>
    </xf>
    <xf numFmtId="42" fontId="8" fillId="0" borderId="28" xfId="0" applyNumberFormat="1" applyFont="1" applyFill="1" applyBorder="1" applyAlignment="1">
      <alignment horizontal="right" vertical="top" wrapText="1"/>
    </xf>
    <xf numFmtId="42" fontId="1" fillId="0" borderId="28" xfId="0" applyNumberFormat="1" applyFont="1" applyFill="1" applyBorder="1" applyAlignment="1">
      <alignment horizontal="right" vertical="top" wrapText="1"/>
    </xf>
    <xf numFmtId="42" fontId="5" fillId="0" borderId="0" xfId="0" applyNumberFormat="1" applyFont="1" applyFill="1" applyBorder="1" applyAlignment="1">
      <alignment horizontal="right" vertical="top" wrapText="1"/>
    </xf>
    <xf numFmtId="42" fontId="5" fillId="0" borderId="0" xfId="0" applyNumberFormat="1" applyFont="1" applyFill="1" applyBorder="1" applyAlignment="1">
      <alignment horizontal="center" vertical="top" wrapText="1"/>
    </xf>
    <xf numFmtId="49" fontId="8" fillId="0" borderId="26" xfId="0" applyNumberFormat="1" applyFont="1" applyFill="1" applyBorder="1" applyAlignment="1">
      <alignment horizontal="left" vertical="top" wrapText="1"/>
    </xf>
    <xf numFmtId="164" fontId="8" fillId="0" borderId="13" xfId="0" applyNumberFormat="1" applyFont="1" applyFill="1" applyBorder="1" applyAlignment="1">
      <alignment horizontal="right" vertical="top" wrapText="1"/>
    </xf>
    <xf numFmtId="0" fontId="4" fillId="0" borderId="13" xfId="0" applyFont="1" applyFill="1" applyBorder="1" applyAlignment="1">
      <alignment horizontal="right" vertical="top" wrapText="1"/>
    </xf>
    <xf numFmtId="0" fontId="1" fillId="0" borderId="13" xfId="0" applyFont="1" applyFill="1" applyBorder="1" applyAlignment="1">
      <alignment horizontal="left" vertical="top" wrapText="1"/>
    </xf>
    <xf numFmtId="0" fontId="5" fillId="0" borderId="0" xfId="0" applyFont="1" applyFill="1" applyBorder="1" applyAlignment="1">
      <alignment horizontal="right" vertical="top" wrapText="1"/>
    </xf>
    <xf numFmtId="42" fontId="1" fillId="0" borderId="0" xfId="0" applyNumberFormat="1" applyFont="1" applyFill="1" applyBorder="1" applyAlignment="1">
      <alignment horizontal="left" vertical="top" wrapText="1"/>
    </xf>
    <xf numFmtId="0" fontId="6" fillId="0" borderId="0" xfId="0" applyFont="1" applyFill="1" applyBorder="1" applyAlignment="1">
      <alignment horizontal="center" vertical="top" wrapText="1"/>
    </xf>
    <xf numFmtId="0" fontId="4" fillId="0" borderId="26" xfId="0" applyFont="1" applyFill="1" applyBorder="1" applyAlignment="1">
      <alignment horizontal="left" vertical="top" wrapText="1"/>
    </xf>
    <xf numFmtId="42" fontId="7" fillId="0" borderId="0" xfId="0" applyNumberFormat="1" applyFont="1" applyFill="1" applyBorder="1" applyAlignment="1">
      <alignment horizontal="right" vertical="top" wrapText="1"/>
    </xf>
    <xf numFmtId="164" fontId="5" fillId="0" borderId="0" xfId="0" applyNumberFormat="1" applyFont="1" applyFill="1" applyBorder="1" applyAlignment="1">
      <alignment horizontal="center" vertical="top" wrapText="1"/>
    </xf>
    <xf numFmtId="164" fontId="5" fillId="0" borderId="0" xfId="0" applyNumberFormat="1" applyFont="1" applyFill="1" applyBorder="1" applyAlignment="1">
      <alignment horizontal="right" vertical="top" wrapText="1"/>
    </xf>
    <xf numFmtId="164" fontId="7" fillId="0" borderId="0" xfId="0" applyNumberFormat="1" applyFont="1" applyFill="1" applyBorder="1" applyAlignment="1">
      <alignment horizontal="center" vertical="top" wrapText="1"/>
    </xf>
    <xf numFmtId="0" fontId="5" fillId="0" borderId="0" xfId="0" applyFont="1" applyAlignment="1">
      <alignment vertical="top" wrapText="1"/>
    </xf>
    <xf numFmtId="0" fontId="9" fillId="0" borderId="0" xfId="0" applyFont="1" applyFill="1" applyBorder="1" applyAlignment="1">
      <alignment vertical="top" wrapText="1"/>
    </xf>
    <xf numFmtId="0" fontId="10" fillId="0" borderId="0" xfId="0" applyFont="1" applyFill="1" applyBorder="1" applyAlignment="1">
      <alignment horizontal="left" vertical="top" wrapText="1"/>
    </xf>
    <xf numFmtId="165" fontId="1" fillId="0" borderId="0" xfId="0" applyNumberFormat="1" applyFont="1" applyBorder="1" applyAlignment="1">
      <alignment horizontal="left" vertical="top" wrapText="1"/>
    </xf>
    <xf numFmtId="0" fontId="9" fillId="4" borderId="0" xfId="0" applyFont="1" applyFill="1" applyBorder="1" applyAlignment="1">
      <alignment vertical="top" wrapText="1"/>
    </xf>
    <xf numFmtId="0" fontId="8" fillId="0" borderId="0" xfId="0" applyFont="1" applyFill="1" applyBorder="1" applyAlignment="1">
      <alignment horizontal="center" vertical="top" wrapText="1"/>
    </xf>
    <xf numFmtId="0" fontId="11" fillId="0" borderId="8" xfId="0" applyFont="1" applyFill="1" applyBorder="1" applyAlignment="1">
      <alignment horizontal="left" vertical="top" wrapText="1"/>
    </xf>
    <xf numFmtId="164" fontId="11" fillId="0" borderId="13" xfId="0" applyNumberFormat="1" applyFont="1" applyFill="1" applyBorder="1" applyAlignment="1">
      <alignment horizontal="right" vertical="top" wrapText="1"/>
    </xf>
    <xf numFmtId="0" fontId="6" fillId="0" borderId="8" xfId="0" applyFont="1" applyFill="1" applyBorder="1" applyAlignment="1">
      <alignment vertical="top" wrapText="1"/>
    </xf>
    <xf numFmtId="0" fontId="7" fillId="0" borderId="26" xfId="0" applyFont="1" applyFill="1" applyBorder="1" applyAlignment="1">
      <alignment horizontal="left" vertical="top" wrapText="1"/>
    </xf>
    <xf numFmtId="164" fontId="11" fillId="0" borderId="0" xfId="0" applyNumberFormat="1" applyFont="1" applyFill="1" applyBorder="1" applyAlignment="1">
      <alignment horizontal="right" vertical="top" wrapText="1"/>
    </xf>
    <xf numFmtId="0" fontId="7" fillId="0" borderId="26" xfId="0" applyFont="1" applyFill="1" applyBorder="1" applyAlignment="1">
      <alignment horizontal="right" vertical="top" wrapText="1"/>
    </xf>
    <xf numFmtId="0" fontId="11" fillId="0" borderId="26" xfId="0" applyFont="1" applyFill="1" applyBorder="1" applyAlignment="1">
      <alignment horizontal="left" vertical="top" wrapText="1"/>
    </xf>
    <xf numFmtId="0" fontId="6" fillId="0" borderId="26" xfId="0" applyFont="1" applyFill="1" applyBorder="1" applyAlignment="1">
      <alignment vertical="top" wrapText="1"/>
    </xf>
    <xf numFmtId="0" fontId="1" fillId="0" borderId="26" xfId="0" applyFont="1" applyBorder="1" applyAlignment="1">
      <alignment vertical="top" wrapText="1"/>
    </xf>
    <xf numFmtId="42" fontId="8" fillId="0" borderId="0" xfId="0" applyNumberFormat="1" applyFont="1" applyFill="1" applyBorder="1" applyAlignment="1">
      <alignment vertical="top" wrapText="1"/>
    </xf>
    <xf numFmtId="49" fontId="7" fillId="3" borderId="26" xfId="0" applyNumberFormat="1" applyFont="1" applyFill="1" applyBorder="1" applyAlignment="1">
      <alignment horizontal="left" vertical="top" wrapText="1"/>
    </xf>
    <xf numFmtId="49" fontId="8" fillId="3" borderId="26" xfId="0" applyNumberFormat="1" applyFont="1" applyFill="1" applyBorder="1" applyAlignment="1">
      <alignment horizontal="left" vertical="top" wrapText="1"/>
    </xf>
    <xf numFmtId="49" fontId="11" fillId="0" borderId="26" xfId="0" applyNumberFormat="1" applyFont="1" applyFill="1" applyBorder="1" applyAlignment="1">
      <alignment horizontal="left" vertical="top" wrapText="1"/>
    </xf>
    <xf numFmtId="0" fontId="6" fillId="0" borderId="8" xfId="0" applyFont="1" applyFill="1" applyBorder="1" applyAlignment="1">
      <alignment horizontal="left" vertical="top" wrapText="1"/>
    </xf>
    <xf numFmtId="0" fontId="7" fillId="0" borderId="0" xfId="0" applyFont="1" applyFill="1" applyBorder="1" applyAlignment="1">
      <alignment vertical="top" wrapText="1"/>
    </xf>
    <xf numFmtId="0" fontId="5" fillId="0" borderId="23" xfId="0" applyFont="1" applyFill="1" applyBorder="1" applyAlignment="1">
      <alignment horizontal="right" vertical="top" wrapText="1"/>
    </xf>
    <xf numFmtId="42" fontId="5" fillId="0" borderId="28" xfId="0" applyNumberFormat="1" applyFont="1" applyFill="1" applyBorder="1" applyAlignment="1">
      <alignment horizontal="right" vertical="top" wrapText="1"/>
    </xf>
    <xf numFmtId="0" fontId="7" fillId="0" borderId="0" xfId="0" applyNumberFormat="1" applyFont="1" applyFill="1" applyBorder="1" applyAlignment="1">
      <alignment horizontal="right" vertical="top" wrapText="1"/>
    </xf>
    <xf numFmtId="0" fontId="5" fillId="0" borderId="0" xfId="0" applyNumberFormat="1" applyFont="1" applyFill="1" applyBorder="1" applyAlignment="1">
      <alignment horizontal="right" vertical="top" wrapText="1"/>
    </xf>
    <xf numFmtId="42" fontId="7" fillId="0" borderId="0" xfId="0" applyNumberFormat="1" applyFont="1" applyFill="1" applyBorder="1" applyAlignment="1">
      <alignment horizontal="center" vertical="top" wrapText="1"/>
    </xf>
    <xf numFmtId="0" fontId="5" fillId="0" borderId="26" xfId="0" applyFont="1" applyFill="1" applyBorder="1" applyAlignment="1">
      <alignment horizontal="right" vertical="top" wrapText="1"/>
    </xf>
    <xf numFmtId="0" fontId="4" fillId="0" borderId="26" xfId="0" applyFont="1" applyFill="1" applyBorder="1" applyAlignment="1">
      <alignment vertical="top" wrapText="1"/>
    </xf>
    <xf numFmtId="0" fontId="1" fillId="0" borderId="0" xfId="0" applyFont="1" applyAlignment="1">
      <alignment horizontal="left" vertical="top" wrapText="1"/>
    </xf>
    <xf numFmtId="0" fontId="1" fillId="4" borderId="0" xfId="0" applyFont="1" applyFill="1" applyAlignment="1">
      <alignment horizontal="left" vertical="top" wrapText="1"/>
    </xf>
    <xf numFmtId="0" fontId="5" fillId="0" borderId="23" xfId="0" applyFont="1" applyBorder="1" applyAlignment="1">
      <alignment horizontal="right" vertical="top" wrapText="1"/>
    </xf>
    <xf numFmtId="0" fontId="1" fillId="0" borderId="23" xfId="0" applyFont="1" applyBorder="1" applyAlignment="1">
      <alignment horizontal="left" vertical="top" wrapText="1"/>
    </xf>
    <xf numFmtId="42" fontId="5" fillId="0" borderId="28" xfId="0" applyNumberFormat="1" applyFont="1" applyFill="1" applyBorder="1" applyAlignment="1">
      <alignment horizontal="center" vertical="top" wrapText="1"/>
    </xf>
    <xf numFmtId="49" fontId="14" fillId="4" borderId="26" xfId="0" applyNumberFormat="1" applyFont="1" applyFill="1" applyBorder="1" applyAlignment="1">
      <alignment horizontal="left" vertical="top" wrapText="1"/>
    </xf>
    <xf numFmtId="0" fontId="7" fillId="2" borderId="2" xfId="0" applyFont="1" applyFill="1" applyBorder="1" applyAlignment="1">
      <alignment horizontal="left" vertical="top" wrapText="1"/>
    </xf>
    <xf numFmtId="0" fontId="4" fillId="0" borderId="6" xfId="0" applyFont="1" applyBorder="1" applyAlignment="1">
      <alignment horizontal="left" vertical="top" wrapText="1"/>
    </xf>
    <xf numFmtId="0" fontId="8" fillId="0" borderId="5" xfId="0" applyFont="1" applyFill="1" applyBorder="1" applyAlignment="1">
      <alignment horizontal="left" vertical="top" wrapText="1"/>
    </xf>
    <xf numFmtId="0" fontId="10" fillId="4" borderId="0" xfId="0" applyFont="1" applyFill="1" applyAlignment="1">
      <alignment wrapText="1"/>
    </xf>
    <xf numFmtId="0" fontId="1" fillId="0" borderId="0" xfId="0" applyFont="1" applyAlignment="1">
      <alignment wrapText="1"/>
    </xf>
    <xf numFmtId="0" fontId="6" fillId="0" borderId="0" xfId="0" applyFont="1" applyAlignment="1">
      <alignment wrapText="1"/>
    </xf>
    <xf numFmtId="0" fontId="6" fillId="0" borderId="0" xfId="0" applyFont="1" applyAlignment="1">
      <alignment horizontal="left" vertical="top" wrapText="1"/>
    </xf>
    <xf numFmtId="0" fontId="6" fillId="0" borderId="0" xfId="0" applyFont="1" applyBorder="1" applyAlignment="1">
      <alignment wrapText="1"/>
    </xf>
    <xf numFmtId="0" fontId="1" fillId="0" borderId="0" xfId="0" applyFont="1" applyBorder="1" applyAlignment="1">
      <alignment wrapText="1"/>
    </xf>
    <xf numFmtId="0" fontId="11" fillId="0" borderId="0" xfId="0" applyFont="1" applyFill="1" applyBorder="1" applyAlignment="1">
      <alignment horizontal="left" vertical="top" wrapText="1"/>
    </xf>
    <xf numFmtId="0" fontId="7" fillId="5" borderId="0" xfId="0" applyFont="1" applyFill="1" applyBorder="1" applyAlignment="1">
      <alignment horizontal="left" vertical="top" wrapText="1"/>
    </xf>
    <xf numFmtId="0" fontId="5" fillId="5" borderId="0" xfId="0" applyFont="1" applyFill="1" applyBorder="1" applyAlignment="1">
      <alignment horizontal="left" vertical="top" wrapText="1"/>
    </xf>
    <xf numFmtId="42" fontId="4" fillId="0" borderId="0" xfId="0" applyNumberFormat="1" applyFont="1" applyFill="1" applyBorder="1" applyAlignment="1">
      <alignment horizontal="right" vertical="top" wrapText="1"/>
    </xf>
    <xf numFmtId="0" fontId="15" fillId="0" borderId="0" xfId="0" applyFont="1" applyAlignment="1">
      <alignment wrapText="1"/>
    </xf>
    <xf numFmtId="0" fontId="1" fillId="0" borderId="1" xfId="0" applyFont="1" applyBorder="1" applyAlignment="1">
      <alignment horizontal="left" vertical="top" wrapText="1"/>
    </xf>
    <xf numFmtId="0" fontId="1" fillId="0" borderId="0" xfId="0" applyFont="1" applyAlignment="1">
      <alignmen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top" wrapText="1"/>
    </xf>
    <xf numFmtId="0" fontId="1" fillId="0" borderId="1" xfId="0" applyFont="1" applyBorder="1" applyAlignment="1">
      <alignment horizontal="left" vertical="top" wrapText="1"/>
    </xf>
    <xf numFmtId="0" fontId="1" fillId="0" borderId="3" xfId="0" applyFont="1" applyBorder="1" applyAlignment="1">
      <alignment horizontal="lef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Fill="1" applyAlignment="1">
      <alignment horizontal="left" vertical="top" wrapText="1"/>
    </xf>
    <xf numFmtId="0" fontId="5" fillId="0" borderId="0" xfId="0" applyFont="1" applyFill="1" applyAlignment="1">
      <alignment vertical="top" wrapText="1"/>
    </xf>
    <xf numFmtId="0" fontId="5" fillId="0" borderId="0" xfId="0" applyFont="1" applyAlignment="1">
      <alignment horizontal="center" vertical="top" wrapText="1"/>
    </xf>
    <xf numFmtId="0" fontId="1" fillId="0" borderId="1" xfId="0" applyFont="1" applyBorder="1" applyAlignment="1">
      <alignment horizontal="left" vertical="top" wrapText="1"/>
    </xf>
    <xf numFmtId="0" fontId="1" fillId="0" borderId="0" xfId="0" applyFont="1" applyAlignment="1">
      <alignment vertical="top" wrapText="1"/>
    </xf>
    <xf numFmtId="10" fontId="1" fillId="0" borderId="0" xfId="0" applyNumberFormat="1" applyFont="1" applyAlignment="1">
      <alignment horizontal="right" vertical="top" wrapText="1"/>
    </xf>
    <xf numFmtId="0" fontId="1" fillId="7" borderId="31" xfId="0" applyFont="1" applyFill="1" applyBorder="1" applyAlignment="1">
      <alignment horizontal="left" vertical="top" wrapText="1"/>
    </xf>
    <xf numFmtId="0" fontId="1" fillId="7" borderId="34"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0" borderId="0" xfId="0" applyFont="1" applyAlignment="1">
      <alignment horizontal="right" vertical="top" wrapText="1"/>
    </xf>
    <xf numFmtId="42" fontId="1" fillId="0" borderId="14" xfId="0" applyNumberFormat="1" applyFont="1" applyBorder="1" applyAlignment="1">
      <alignment horizontal="right" vertical="top" wrapText="1"/>
    </xf>
    <xf numFmtId="0" fontId="1" fillId="0" borderId="0" xfId="0" applyFont="1" applyBorder="1" applyAlignment="1">
      <alignment horizontal="right" vertical="top" wrapText="1"/>
    </xf>
    <xf numFmtId="0" fontId="8" fillId="2" borderId="1" xfId="0" applyFont="1" applyFill="1" applyBorder="1" applyAlignment="1">
      <alignment horizontal="right" vertical="top" wrapText="1"/>
    </xf>
    <xf numFmtId="42" fontId="1" fillId="0" borderId="1" xfId="0" applyNumberFormat="1" applyFont="1" applyBorder="1" applyAlignment="1">
      <alignment horizontal="right" vertical="top" wrapText="1"/>
    </xf>
    <xf numFmtId="0" fontId="5" fillId="2" borderId="12" xfId="0" applyFont="1" applyFill="1" applyBorder="1" applyAlignment="1">
      <alignment horizontal="right" vertical="top" wrapText="1"/>
    </xf>
    <xf numFmtId="0" fontId="9" fillId="4" borderId="3" xfId="0" applyFont="1" applyFill="1" applyBorder="1" applyAlignment="1">
      <alignment horizontal="right" vertical="top" wrapText="1"/>
    </xf>
    <xf numFmtId="0" fontId="1" fillId="0" borderId="3" xfId="0" applyFont="1" applyBorder="1" applyAlignment="1">
      <alignment horizontal="right" vertical="top" wrapText="1"/>
    </xf>
    <xf numFmtId="164" fontId="1" fillId="0" borderId="3" xfId="0" applyNumberFormat="1" applyFont="1" applyBorder="1" applyAlignment="1">
      <alignment horizontal="right" vertical="top" wrapText="1"/>
    </xf>
    <xf numFmtId="164" fontId="1" fillId="0" borderId="7" xfId="0" applyNumberFormat="1" applyFont="1" applyBorder="1" applyAlignment="1">
      <alignment horizontal="right" vertical="top" wrapText="1"/>
    </xf>
    <xf numFmtId="164" fontId="9" fillId="4" borderId="7" xfId="0" applyNumberFormat="1" applyFont="1" applyFill="1" applyBorder="1" applyAlignment="1">
      <alignment horizontal="right" vertical="top" wrapText="1"/>
    </xf>
    <xf numFmtId="0" fontId="1" fillId="0" borderId="1" xfId="0" applyFont="1" applyBorder="1" applyAlignment="1">
      <alignment horizontal="right" vertical="top" wrapText="1"/>
    </xf>
    <xf numFmtId="0" fontId="1" fillId="4" borderId="27" xfId="0" applyFont="1" applyFill="1" applyBorder="1" applyAlignment="1">
      <alignment horizontal="right" vertical="top" wrapText="1"/>
    </xf>
    <xf numFmtId="164" fontId="1" fillId="0" borderId="1" xfId="0" applyNumberFormat="1" applyFont="1" applyFill="1" applyBorder="1" applyAlignment="1">
      <alignment horizontal="right" vertical="top" wrapText="1"/>
    </xf>
    <xf numFmtId="167" fontId="1" fillId="0" borderId="0" xfId="0" applyNumberFormat="1" applyFont="1" applyAlignment="1">
      <alignment horizontal="right" vertical="top" wrapText="1"/>
    </xf>
    <xf numFmtId="164" fontId="1" fillId="0" borderId="0" xfId="0" applyNumberFormat="1" applyFont="1" applyAlignment="1">
      <alignment horizontal="right" vertical="top" wrapText="1"/>
    </xf>
    <xf numFmtId="49" fontId="1" fillId="0" borderId="0" xfId="0" applyNumberFormat="1" applyFont="1" applyBorder="1" applyAlignment="1">
      <alignment horizontal="right" vertical="top" wrapText="1"/>
    </xf>
    <xf numFmtId="0" fontId="1" fillId="0" borderId="3" xfId="0" applyFont="1" applyFill="1" applyBorder="1" applyAlignment="1">
      <alignment horizontal="right" vertical="top" wrapText="1"/>
    </xf>
    <xf numFmtId="164" fontId="8" fillId="0" borderId="3" xfId="0" applyNumberFormat="1" applyFont="1" applyFill="1" applyBorder="1" applyAlignment="1">
      <alignment horizontal="right" vertical="top" wrapText="1"/>
    </xf>
    <xf numFmtId="164" fontId="8" fillId="0" borderId="7" xfId="0" applyNumberFormat="1" applyFont="1" applyFill="1" applyBorder="1" applyAlignment="1">
      <alignment horizontal="right" vertical="top" wrapText="1"/>
    </xf>
    <xf numFmtId="0" fontId="1" fillId="4" borderId="38" xfId="0" applyFont="1" applyFill="1" applyBorder="1" applyAlignment="1">
      <alignment horizontal="right" vertical="top" wrapText="1"/>
    </xf>
    <xf numFmtId="0" fontId="5" fillId="2" borderId="18" xfId="0" applyFont="1" applyFill="1" applyBorder="1" applyAlignment="1">
      <alignment horizontal="right" vertical="top" wrapText="1"/>
    </xf>
    <xf numFmtId="0" fontId="9" fillId="4" borderId="6" xfId="0" applyFont="1" applyFill="1" applyBorder="1" applyAlignment="1">
      <alignment horizontal="right" vertical="top" wrapText="1"/>
    </xf>
    <xf numFmtId="0" fontId="1" fillId="0" borderId="6" xfId="0" applyFont="1" applyBorder="1" applyAlignment="1">
      <alignment horizontal="right" vertical="top" wrapText="1"/>
    </xf>
    <xf numFmtId="0" fontId="1" fillId="0" borderId="39" xfId="0" applyFont="1" applyBorder="1" applyAlignment="1">
      <alignment horizontal="right" vertical="top" wrapText="1"/>
    </xf>
    <xf numFmtId="0" fontId="9" fillId="4" borderId="39" xfId="0" applyFont="1" applyFill="1" applyBorder="1" applyAlignment="1">
      <alignment horizontal="right" vertical="top" wrapText="1"/>
    </xf>
    <xf numFmtId="0" fontId="1" fillId="4" borderId="26" xfId="0" applyFont="1" applyFill="1" applyBorder="1" applyAlignment="1">
      <alignment horizontal="right" vertical="top" wrapText="1"/>
    </xf>
    <xf numFmtId="0" fontId="5" fillId="0" borderId="0" xfId="0" applyFont="1" applyBorder="1" applyAlignment="1">
      <alignment horizontal="right" vertical="top" wrapText="1"/>
    </xf>
    <xf numFmtId="0" fontId="1" fillId="0" borderId="6" xfId="0" applyFont="1" applyFill="1" applyBorder="1" applyAlignment="1">
      <alignment horizontal="right" vertical="top" wrapText="1"/>
    </xf>
    <xf numFmtId="0" fontId="8" fillId="0" borderId="6" xfId="0" applyFont="1" applyFill="1" applyBorder="1" applyAlignment="1">
      <alignment horizontal="right" vertical="top" wrapText="1"/>
    </xf>
    <xf numFmtId="0" fontId="8" fillId="0" borderId="39" xfId="0" applyFont="1" applyFill="1" applyBorder="1" applyAlignment="1">
      <alignment horizontal="right" vertical="top" wrapText="1"/>
    </xf>
    <xf numFmtId="0" fontId="1" fillId="4" borderId="0" xfId="0" applyFont="1" applyFill="1" applyAlignment="1">
      <alignment horizontal="right" vertical="top" wrapText="1"/>
    </xf>
    <xf numFmtId="0" fontId="5" fillId="0" borderId="0" xfId="0" applyFont="1" applyFill="1" applyBorder="1" applyAlignment="1">
      <alignment vertical="top" wrapText="1"/>
    </xf>
    <xf numFmtId="0" fontId="5" fillId="2" borderId="19" xfId="0" applyFont="1" applyFill="1" applyBorder="1" applyAlignment="1">
      <alignment vertical="top" wrapText="1"/>
    </xf>
    <xf numFmtId="0" fontId="9" fillId="4" borderId="11" xfId="0" applyFont="1" applyFill="1" applyBorder="1" applyAlignment="1">
      <alignment vertical="top" wrapText="1"/>
    </xf>
    <xf numFmtId="0" fontId="1" fillId="0" borderId="11" xfId="0" applyFont="1" applyFill="1" applyBorder="1" applyAlignment="1">
      <alignment vertical="top" wrapText="1"/>
    </xf>
    <xf numFmtId="0" fontId="8" fillId="0" borderId="40" xfId="0" applyFont="1" applyFill="1" applyBorder="1" applyAlignment="1">
      <alignment vertical="top" wrapText="1"/>
    </xf>
    <xf numFmtId="0" fontId="9" fillId="4" borderId="40" xfId="0" applyFont="1" applyFill="1" applyBorder="1" applyAlignment="1">
      <alignment vertical="top" wrapText="1"/>
    </xf>
    <xf numFmtId="0" fontId="1" fillId="4" borderId="0" xfId="0" applyFont="1" applyFill="1" applyAlignment="1">
      <alignment vertical="top" wrapText="1"/>
    </xf>
    <xf numFmtId="164" fontId="1" fillId="0" borderId="0" xfId="0" applyNumberFormat="1" applyFont="1" applyAlignment="1">
      <alignment vertical="top" wrapText="1"/>
    </xf>
    <xf numFmtId="49" fontId="1" fillId="0" borderId="0" xfId="0" applyNumberFormat="1" applyFont="1" applyBorder="1" applyAlignment="1">
      <alignment vertical="top" wrapText="1"/>
    </xf>
    <xf numFmtId="0" fontId="8" fillId="0" borderId="11" xfId="0" applyFont="1" applyFill="1" applyBorder="1" applyAlignment="1">
      <alignment vertical="top" wrapText="1"/>
    </xf>
    <xf numFmtId="0" fontId="1" fillId="0" borderId="11" xfId="0" applyFont="1" applyBorder="1" applyAlignment="1">
      <alignment vertical="top" wrapText="1"/>
    </xf>
    <xf numFmtId="0" fontId="1" fillId="0" borderId="44" xfId="0" applyFont="1" applyBorder="1" applyAlignment="1">
      <alignment horizontal="right" vertical="top" wrapText="1"/>
    </xf>
    <xf numFmtId="164" fontId="1" fillId="0" borderId="45" xfId="0" applyNumberFormat="1" applyFont="1" applyBorder="1" applyAlignment="1">
      <alignment horizontal="right" vertical="top" wrapText="1"/>
    </xf>
    <xf numFmtId="0" fontId="8" fillId="0" borderId="14" xfId="0" applyFont="1" applyFill="1" applyBorder="1" applyAlignment="1">
      <alignment vertical="top" wrapText="1"/>
    </xf>
    <xf numFmtId="0" fontId="8" fillId="0" borderId="44" xfId="0" applyFont="1" applyFill="1" applyBorder="1" applyAlignment="1">
      <alignment horizontal="right" vertical="top" wrapText="1"/>
    </xf>
    <xf numFmtId="164" fontId="8" fillId="0" borderId="45" xfId="0" applyNumberFormat="1" applyFont="1" applyFill="1" applyBorder="1" applyAlignment="1">
      <alignment horizontal="right" vertical="top" wrapText="1"/>
    </xf>
    <xf numFmtId="10" fontId="5" fillId="0" borderId="0" xfId="0" applyNumberFormat="1" applyFont="1" applyBorder="1" applyAlignment="1">
      <alignment horizontal="right" vertical="top" wrapText="1"/>
    </xf>
    <xf numFmtId="10" fontId="1" fillId="0" borderId="0" xfId="0" applyNumberFormat="1" applyFont="1" applyFill="1" applyBorder="1" applyAlignment="1">
      <alignment horizontal="right" vertical="top" wrapText="1"/>
    </xf>
    <xf numFmtId="10" fontId="8" fillId="0" borderId="0" xfId="0" applyNumberFormat="1" applyFont="1" applyFill="1" applyBorder="1" applyAlignment="1">
      <alignment horizontal="right" vertical="top" wrapText="1"/>
    </xf>
    <xf numFmtId="10" fontId="1" fillId="0" borderId="0" xfId="0" applyNumberFormat="1" applyFont="1" applyBorder="1" applyAlignment="1">
      <alignment horizontal="right" vertical="top" wrapText="1"/>
    </xf>
    <xf numFmtId="10" fontId="5" fillId="2" borderId="12" xfId="0" applyNumberFormat="1" applyFont="1" applyFill="1" applyBorder="1" applyAlignment="1">
      <alignment horizontal="right" vertical="top" wrapText="1"/>
    </xf>
    <xf numFmtId="10" fontId="9" fillId="4" borderId="3" xfId="0" applyNumberFormat="1" applyFont="1" applyFill="1" applyBorder="1" applyAlignment="1">
      <alignment horizontal="right" vertical="top" wrapText="1"/>
    </xf>
    <xf numFmtId="10" fontId="1" fillId="0" borderId="1" xfId="0" applyNumberFormat="1" applyFont="1" applyBorder="1" applyAlignment="1">
      <alignment horizontal="right" vertical="top" wrapText="1"/>
    </xf>
    <xf numFmtId="10" fontId="9" fillId="4" borderId="1" xfId="0" applyNumberFormat="1" applyFont="1" applyFill="1" applyBorder="1" applyAlignment="1">
      <alignment horizontal="right" vertical="top" wrapText="1"/>
    </xf>
    <xf numFmtId="10" fontId="1" fillId="0" borderId="24" xfId="0" applyNumberFormat="1" applyFont="1" applyBorder="1" applyAlignment="1">
      <alignment horizontal="right" vertical="top" wrapText="1"/>
    </xf>
    <xf numFmtId="10" fontId="1" fillId="4" borderId="0" xfId="0" applyNumberFormat="1" applyFont="1" applyFill="1" applyBorder="1" applyAlignment="1">
      <alignment horizontal="right" vertical="top" wrapText="1"/>
    </xf>
    <xf numFmtId="6" fontId="1" fillId="0" borderId="1" xfId="0" applyNumberFormat="1" applyFont="1" applyFill="1" applyBorder="1" applyAlignment="1">
      <alignment horizontal="right" vertical="top" wrapText="1"/>
    </xf>
    <xf numFmtId="0" fontId="1" fillId="0" borderId="0" xfId="0" applyFont="1" applyAlignment="1">
      <alignment vertical="top" wrapText="1"/>
    </xf>
    <xf numFmtId="0" fontId="1" fillId="0" borderId="3" xfId="0" applyFont="1" applyBorder="1" applyAlignment="1">
      <alignment horizontal="left" vertical="top" wrapText="1"/>
    </xf>
    <xf numFmtId="0" fontId="1" fillId="0" borderId="6" xfId="0" applyFont="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top" wrapText="1"/>
    </xf>
    <xf numFmtId="0" fontId="5" fillId="0" borderId="6" xfId="0" applyFont="1" applyBorder="1" applyAlignment="1">
      <alignment horizontal="left" vertical="top" wrapText="1"/>
    </xf>
    <xf numFmtId="0" fontId="1" fillId="0" borderId="1" xfId="0" applyFont="1" applyFill="1" applyBorder="1" applyAlignment="1">
      <alignment horizontal="right" vertical="top" wrapText="1"/>
    </xf>
    <xf numFmtId="14" fontId="1" fillId="0" borderId="0" xfId="0" applyNumberFormat="1" applyFont="1" applyBorder="1" applyAlignment="1">
      <alignment vertical="top" wrapText="1"/>
    </xf>
    <xf numFmtId="0" fontId="5" fillId="2" borderId="2" xfId="0" applyFont="1" applyFill="1" applyBorder="1" applyAlignment="1">
      <alignment vertical="top" wrapText="1"/>
    </xf>
    <xf numFmtId="0" fontId="5" fillId="2" borderId="15" xfId="0" applyFont="1" applyFill="1" applyBorder="1" applyAlignment="1">
      <alignment vertical="top" wrapText="1"/>
    </xf>
    <xf numFmtId="5" fontId="1" fillId="7" borderId="34" xfId="0" applyNumberFormat="1" applyFont="1" applyFill="1" applyBorder="1" applyAlignment="1">
      <alignment horizontal="right" vertical="top" wrapText="1"/>
    </xf>
    <xf numFmtId="5" fontId="1" fillId="0" borderId="24" xfId="0" applyNumberFormat="1" applyFont="1" applyFill="1" applyBorder="1" applyAlignment="1">
      <alignment horizontal="right" vertical="top" wrapText="1"/>
    </xf>
    <xf numFmtId="0" fontId="1" fillId="0" borderId="24" xfId="0" applyFont="1" applyFill="1" applyBorder="1" applyAlignment="1">
      <alignment horizontal="right" vertical="top" wrapText="1"/>
    </xf>
    <xf numFmtId="6" fontId="1" fillId="7" borderId="34" xfId="0" applyNumberFormat="1" applyFont="1" applyFill="1" applyBorder="1" applyAlignment="1">
      <alignment horizontal="right" vertical="top" wrapText="1"/>
    </xf>
    <xf numFmtId="6" fontId="1" fillId="0" borderId="24" xfId="0" applyNumberFormat="1" applyFont="1" applyFill="1" applyBorder="1" applyAlignment="1">
      <alignment horizontal="right" vertical="top" wrapText="1"/>
    </xf>
    <xf numFmtId="10" fontId="1" fillId="7" borderId="34" xfId="0" applyNumberFormat="1" applyFont="1" applyFill="1" applyBorder="1" applyAlignment="1">
      <alignment horizontal="right" vertical="top" wrapText="1"/>
    </xf>
    <xf numFmtId="10" fontId="1" fillId="0" borderId="24" xfId="0" applyNumberFormat="1" applyFont="1" applyFill="1" applyBorder="1" applyAlignment="1">
      <alignment horizontal="right" vertical="top" wrapText="1"/>
    </xf>
    <xf numFmtId="3" fontId="1" fillId="7" borderId="31" xfId="0" applyNumberFormat="1" applyFont="1" applyFill="1" applyBorder="1" applyAlignment="1">
      <alignment horizontal="right" vertical="top" wrapText="1"/>
    </xf>
    <xf numFmtId="3" fontId="1" fillId="0" borderId="24" xfId="0" applyNumberFormat="1" applyFont="1" applyFill="1" applyBorder="1" applyAlignment="1">
      <alignment horizontal="right" vertical="top" wrapText="1"/>
    </xf>
    <xf numFmtId="0" fontId="1" fillId="7" borderId="34" xfId="0" applyFont="1" applyFill="1" applyBorder="1" applyAlignment="1">
      <alignment horizontal="right" vertical="top" wrapText="1"/>
    </xf>
    <xf numFmtId="3" fontId="1" fillId="7" borderId="34" xfId="0" applyNumberFormat="1" applyFont="1" applyFill="1" applyBorder="1" applyAlignment="1">
      <alignment horizontal="right" vertical="top" wrapText="1"/>
    </xf>
    <xf numFmtId="8" fontId="1" fillId="0" borderId="24" xfId="0" applyNumberFormat="1" applyFont="1" applyFill="1" applyBorder="1" applyAlignment="1">
      <alignment horizontal="right" vertical="top" wrapText="1"/>
    </xf>
    <xf numFmtId="0" fontId="1" fillId="7" borderId="31" xfId="0" applyFont="1" applyFill="1" applyBorder="1" applyAlignment="1">
      <alignment horizontal="right" vertical="top" wrapText="1"/>
    </xf>
    <xf numFmtId="9" fontId="1" fillId="7" borderId="34" xfId="0" applyNumberFormat="1" applyFont="1" applyFill="1" applyBorder="1" applyAlignment="1">
      <alignment horizontal="right" vertical="top" wrapText="1"/>
    </xf>
    <xf numFmtId="9" fontId="1" fillId="0" borderId="24" xfId="0" applyNumberFormat="1" applyFont="1" applyFill="1" applyBorder="1" applyAlignment="1">
      <alignment horizontal="right" vertical="top" wrapText="1"/>
    </xf>
    <xf numFmtId="8" fontId="1" fillId="7" borderId="34" xfId="0" applyNumberFormat="1" applyFont="1" applyFill="1" applyBorder="1" applyAlignment="1">
      <alignment horizontal="right" vertical="top" wrapText="1"/>
    </xf>
    <xf numFmtId="0" fontId="1" fillId="0" borderId="24" xfId="0" applyNumberFormat="1" applyFont="1" applyFill="1" applyBorder="1" applyAlignment="1">
      <alignment horizontal="right" vertical="top" wrapText="1"/>
    </xf>
    <xf numFmtId="0" fontId="1" fillId="0" borderId="27" xfId="0" applyFont="1" applyFill="1" applyBorder="1" applyAlignment="1">
      <alignment horizontal="right" vertical="top" wrapText="1"/>
    </xf>
    <xf numFmtId="42" fontId="1" fillId="0" borderId="27" xfId="0" applyNumberFormat="1" applyFont="1" applyFill="1" applyBorder="1" applyAlignment="1">
      <alignment horizontal="right" vertical="top" wrapText="1"/>
    </xf>
    <xf numFmtId="164" fontId="1" fillId="0" borderId="27" xfId="0" applyNumberFormat="1" applyFont="1" applyFill="1" applyBorder="1" applyAlignment="1">
      <alignment horizontal="right" vertical="top" wrapText="1"/>
    </xf>
    <xf numFmtId="42" fontId="5" fillId="0" borderId="25" xfId="0" applyNumberFormat="1" applyFont="1" applyFill="1" applyBorder="1" applyAlignment="1">
      <alignment horizontal="center" vertical="top" wrapText="1"/>
    </xf>
    <xf numFmtId="42" fontId="8" fillId="0" borderId="25" xfId="0" applyNumberFormat="1" applyFont="1" applyFill="1" applyBorder="1" applyAlignment="1">
      <alignment horizontal="right" vertical="top" wrapText="1"/>
    </xf>
    <xf numFmtId="42" fontId="1" fillId="0" borderId="25" xfId="0" applyNumberFormat="1" applyFont="1" applyFill="1" applyBorder="1" applyAlignment="1">
      <alignment horizontal="left" vertical="top" wrapText="1"/>
    </xf>
    <xf numFmtId="42" fontId="1" fillId="0" borderId="25" xfId="0" applyNumberFormat="1" applyFont="1" applyFill="1" applyBorder="1" applyAlignment="1">
      <alignment horizontal="right" vertical="top" wrapText="1"/>
    </xf>
    <xf numFmtId="0" fontId="4" fillId="0" borderId="46" xfId="0" applyFont="1" applyFill="1" applyBorder="1" applyAlignment="1">
      <alignment horizontal="right" vertical="top" wrapText="1"/>
    </xf>
    <xf numFmtId="0" fontId="1" fillId="0" borderId="46" xfId="0" applyFont="1" applyFill="1" applyBorder="1" applyAlignment="1">
      <alignment horizontal="left" vertical="top" wrapText="1"/>
    </xf>
    <xf numFmtId="164" fontId="1" fillId="0" borderId="27" xfId="0" applyNumberFormat="1" applyFont="1" applyFill="1" applyBorder="1" applyAlignment="1">
      <alignment horizontal="left" vertical="top" wrapText="1"/>
    </xf>
    <xf numFmtId="42" fontId="5" fillId="0" borderId="27" xfId="0" applyNumberFormat="1" applyFont="1" applyFill="1" applyBorder="1" applyAlignment="1">
      <alignment horizontal="right" vertical="top" wrapText="1"/>
    </xf>
    <xf numFmtId="42" fontId="8" fillId="0" borderId="27" xfId="0" applyNumberFormat="1" applyFont="1" applyFill="1" applyBorder="1" applyAlignment="1">
      <alignment vertical="top" wrapText="1"/>
    </xf>
    <xf numFmtId="164" fontId="8" fillId="0" borderId="27" xfId="0" applyNumberFormat="1" applyFont="1" applyFill="1" applyBorder="1" applyAlignment="1">
      <alignment horizontal="left" vertical="top" wrapText="1"/>
    </xf>
    <xf numFmtId="0" fontId="21" fillId="4" borderId="0" xfId="0" applyFont="1" applyFill="1" applyBorder="1" applyAlignment="1">
      <alignment horizontal="left" vertical="top" wrapText="1"/>
    </xf>
    <xf numFmtId="0" fontId="1" fillId="6" borderId="0" xfId="0" applyFont="1" applyFill="1" applyBorder="1" applyAlignment="1">
      <alignment horizontal="right" vertical="top" wrapText="1"/>
    </xf>
    <xf numFmtId="42" fontId="1" fillId="6" borderId="0" xfId="0" applyNumberFormat="1" applyFont="1" applyFill="1" applyBorder="1" applyAlignment="1">
      <alignment horizontal="right" vertical="top" wrapText="1"/>
    </xf>
    <xf numFmtId="42" fontId="8" fillId="6" borderId="0" xfId="0" applyNumberFormat="1" applyFont="1" applyFill="1" applyBorder="1" applyAlignment="1">
      <alignment horizontal="right" vertical="top" wrapText="1"/>
    </xf>
    <xf numFmtId="164" fontId="1" fillId="6" borderId="0" xfId="0" applyNumberFormat="1" applyFont="1" applyFill="1" applyBorder="1" applyAlignment="1">
      <alignment horizontal="right" vertical="top" wrapText="1"/>
    </xf>
    <xf numFmtId="42" fontId="8" fillId="6" borderId="28" xfId="0" applyNumberFormat="1" applyFont="1" applyFill="1" applyBorder="1" applyAlignment="1">
      <alignment horizontal="right" vertical="top" wrapText="1"/>
    </xf>
    <xf numFmtId="42" fontId="8" fillId="6" borderId="25" xfId="0" applyNumberFormat="1" applyFont="1" applyFill="1" applyBorder="1" applyAlignment="1">
      <alignment horizontal="right" vertical="top" wrapText="1"/>
    </xf>
    <xf numFmtId="164" fontId="8" fillId="6" borderId="0" xfId="0" applyNumberFormat="1" applyFont="1" applyFill="1" applyBorder="1" applyAlignment="1">
      <alignment horizontal="left" vertical="top" wrapText="1"/>
    </xf>
    <xf numFmtId="42" fontId="5" fillId="6" borderId="0" xfId="0" applyNumberFormat="1" applyFont="1" applyFill="1" applyBorder="1" applyAlignment="1">
      <alignment horizontal="right" vertical="top" wrapText="1"/>
    </xf>
    <xf numFmtId="42" fontId="7" fillId="6" borderId="0" xfId="0" applyNumberFormat="1" applyFont="1" applyFill="1" applyBorder="1" applyAlignment="1">
      <alignment vertical="top" wrapText="1"/>
    </xf>
    <xf numFmtId="42" fontId="7" fillId="6" borderId="25" xfId="0" applyNumberFormat="1" applyFont="1" applyFill="1" applyBorder="1" applyAlignment="1">
      <alignment horizontal="right" vertical="top" wrapText="1"/>
    </xf>
    <xf numFmtId="42" fontId="1" fillId="6" borderId="28" xfId="0" applyNumberFormat="1" applyFont="1" applyFill="1" applyBorder="1" applyAlignment="1">
      <alignment horizontal="right" vertical="top" wrapText="1"/>
    </xf>
    <xf numFmtId="42" fontId="7" fillId="6" borderId="29" xfId="0" applyNumberFormat="1" applyFont="1" applyFill="1" applyBorder="1" applyAlignment="1">
      <alignment horizontal="right" vertical="top" wrapText="1"/>
    </xf>
    <xf numFmtId="42" fontId="1" fillId="6" borderId="0" xfId="0" applyNumberFormat="1" applyFont="1" applyFill="1" applyBorder="1" applyAlignment="1">
      <alignment horizontal="left" vertical="top" wrapText="1"/>
    </xf>
    <xf numFmtId="42" fontId="1" fillId="6" borderId="25" xfId="0" applyNumberFormat="1" applyFont="1" applyFill="1" applyBorder="1" applyAlignment="1">
      <alignment horizontal="left" vertical="top" wrapText="1"/>
    </xf>
    <xf numFmtId="0" fontId="1" fillId="6" borderId="0" xfId="0" applyFont="1" applyFill="1" applyBorder="1" applyAlignment="1">
      <alignment vertical="top" wrapText="1"/>
    </xf>
    <xf numFmtId="42" fontId="5" fillId="6" borderId="25" xfId="0" applyNumberFormat="1" applyFont="1" applyFill="1" applyBorder="1" applyAlignment="1">
      <alignment horizontal="left" vertical="top" wrapText="1"/>
    </xf>
    <xf numFmtId="42" fontId="1" fillId="6" borderId="28" xfId="0" applyNumberFormat="1" applyFont="1" applyFill="1" applyBorder="1" applyAlignment="1">
      <alignment horizontal="left" vertical="top" wrapText="1"/>
    </xf>
    <xf numFmtId="42" fontId="5" fillId="6" borderId="25" xfId="0" applyNumberFormat="1" applyFont="1" applyFill="1" applyBorder="1" applyAlignment="1">
      <alignment horizontal="center" vertical="top" wrapText="1"/>
    </xf>
    <xf numFmtId="42" fontId="5" fillId="6" borderId="25" xfId="0" applyNumberFormat="1" applyFont="1" applyFill="1" applyBorder="1" applyAlignment="1">
      <alignment horizontal="right" vertical="top" wrapText="1"/>
    </xf>
    <xf numFmtId="42" fontId="5" fillId="0" borderId="25" xfId="0" applyNumberFormat="1" applyFont="1" applyFill="1" applyBorder="1" applyAlignment="1">
      <alignment horizontal="right" vertical="top" wrapText="1"/>
    </xf>
    <xf numFmtId="42" fontId="7" fillId="0" borderId="0" xfId="0" applyNumberFormat="1" applyFont="1" applyFill="1" applyBorder="1" applyAlignment="1">
      <alignment vertical="top" wrapText="1"/>
    </xf>
    <xf numFmtId="42" fontId="7" fillId="0" borderId="25" xfId="0" applyNumberFormat="1" applyFont="1" applyFill="1" applyBorder="1" applyAlignment="1">
      <alignment horizontal="right" vertical="top" wrapText="1"/>
    </xf>
    <xf numFmtId="42" fontId="5" fillId="0" borderId="0" xfId="0" applyNumberFormat="1" applyFont="1" applyFill="1" applyBorder="1" applyAlignment="1">
      <alignment horizontal="left" vertical="top" wrapText="1"/>
    </xf>
    <xf numFmtId="42" fontId="5" fillId="0" borderId="25" xfId="0" applyNumberFormat="1" applyFont="1" applyFill="1" applyBorder="1" applyAlignment="1">
      <alignment horizontal="left" vertical="top" wrapText="1"/>
    </xf>
    <xf numFmtId="42" fontId="7" fillId="0" borderId="29" xfId="0" applyNumberFormat="1" applyFont="1" applyFill="1" applyBorder="1" applyAlignment="1">
      <alignment horizontal="right" vertical="top" wrapText="1"/>
    </xf>
    <xf numFmtId="42" fontId="1" fillId="6" borderId="25" xfId="0" applyNumberFormat="1" applyFont="1" applyFill="1" applyBorder="1" applyAlignment="1">
      <alignment horizontal="right" vertical="top" wrapText="1"/>
    </xf>
    <xf numFmtId="42" fontId="5" fillId="6" borderId="0" xfId="0" applyNumberFormat="1" applyFont="1" applyFill="1" applyBorder="1" applyAlignment="1">
      <alignment horizontal="left" vertical="top" wrapText="1"/>
    </xf>
    <xf numFmtId="0" fontId="1" fillId="6" borderId="27" xfId="0" applyFont="1" applyFill="1" applyBorder="1" applyAlignment="1">
      <alignment horizontal="right" vertical="top" wrapText="1"/>
    </xf>
    <xf numFmtId="42" fontId="1" fillId="6" borderId="27" xfId="0" applyNumberFormat="1" applyFont="1" applyFill="1" applyBorder="1" applyAlignment="1">
      <alignment horizontal="right" vertical="top" wrapText="1"/>
    </xf>
    <xf numFmtId="42" fontId="1" fillId="6" borderId="27" xfId="0" applyNumberFormat="1" applyFont="1" applyFill="1" applyBorder="1" applyAlignment="1">
      <alignment horizontal="left" vertical="top" wrapText="1"/>
    </xf>
    <xf numFmtId="164" fontId="1" fillId="6" borderId="27" xfId="0" applyNumberFormat="1" applyFont="1" applyFill="1" applyBorder="1" applyAlignment="1">
      <alignment horizontal="right" vertical="top" wrapText="1"/>
    </xf>
    <xf numFmtId="42" fontId="8" fillId="6" borderId="47" xfId="0" applyNumberFormat="1" applyFont="1" applyFill="1" applyBorder="1" applyAlignment="1">
      <alignment horizontal="right" vertical="top" wrapText="1"/>
    </xf>
    <xf numFmtId="42" fontId="1" fillId="6" borderId="48" xfId="0" applyNumberFormat="1" applyFont="1" applyFill="1" applyBorder="1" applyAlignment="1">
      <alignment horizontal="left" vertical="top" wrapText="1"/>
    </xf>
    <xf numFmtId="42" fontId="8" fillId="6" borderId="27" xfId="0" applyNumberFormat="1" applyFont="1" applyFill="1" applyBorder="1" applyAlignment="1">
      <alignment horizontal="right" vertical="top" wrapText="1"/>
    </xf>
    <xf numFmtId="42" fontId="8" fillId="6" borderId="48" xfId="0" applyNumberFormat="1" applyFont="1" applyFill="1" applyBorder="1" applyAlignment="1">
      <alignment horizontal="right" vertical="top" wrapText="1"/>
    </xf>
    <xf numFmtId="42" fontId="5" fillId="6" borderId="27" xfId="0" applyNumberFormat="1" applyFont="1" applyFill="1" applyBorder="1" applyAlignment="1">
      <alignment horizontal="right" vertical="top" wrapText="1"/>
    </xf>
    <xf numFmtId="42" fontId="7" fillId="6" borderId="27" xfId="0" applyNumberFormat="1" applyFont="1" applyFill="1" applyBorder="1" applyAlignment="1">
      <alignment vertical="top" wrapText="1"/>
    </xf>
    <xf numFmtId="164" fontId="8" fillId="6" borderId="27" xfId="0" applyNumberFormat="1" applyFont="1" applyFill="1" applyBorder="1" applyAlignment="1">
      <alignment horizontal="left" vertical="top" wrapText="1"/>
    </xf>
    <xf numFmtId="42" fontId="7" fillId="6" borderId="48" xfId="0" applyNumberFormat="1" applyFont="1" applyFill="1" applyBorder="1" applyAlignment="1">
      <alignment horizontal="right" vertical="top" wrapText="1"/>
    </xf>
    <xf numFmtId="42" fontId="5" fillId="6" borderId="27" xfId="0" applyNumberFormat="1" applyFont="1" applyFill="1" applyBorder="1" applyAlignment="1">
      <alignment horizontal="left" vertical="top" wrapText="1"/>
    </xf>
    <xf numFmtId="42" fontId="5" fillId="6" borderId="48" xfId="0" applyNumberFormat="1" applyFont="1" applyFill="1" applyBorder="1" applyAlignment="1">
      <alignment horizontal="left" vertical="top" wrapText="1"/>
    </xf>
    <xf numFmtId="42" fontId="1" fillId="6" borderId="47" xfId="0" applyNumberFormat="1" applyFont="1" applyFill="1" applyBorder="1" applyAlignment="1">
      <alignment horizontal="right" vertical="top" wrapText="1"/>
    </xf>
    <xf numFmtId="42" fontId="7" fillId="6" borderId="49" xfId="0" applyNumberFormat="1" applyFont="1" applyFill="1" applyBorder="1" applyAlignment="1">
      <alignment horizontal="right" vertical="top" wrapText="1"/>
    </xf>
    <xf numFmtId="42" fontId="7" fillId="6" borderId="0" xfId="0" applyNumberFormat="1" applyFont="1" applyFill="1" applyBorder="1" applyAlignment="1">
      <alignment horizontal="right" vertical="top" wrapText="1"/>
    </xf>
    <xf numFmtId="42" fontId="1" fillId="0" borderId="12" xfId="0" applyNumberFormat="1" applyFont="1" applyFill="1" applyBorder="1" applyAlignment="1">
      <alignment horizontal="right" vertical="top" wrapText="1"/>
    </xf>
    <xf numFmtId="0" fontId="5" fillId="2" borderId="0" xfId="0" applyFont="1" applyFill="1" applyAlignment="1">
      <alignment vertical="top" wrapText="1"/>
    </xf>
    <xf numFmtId="0" fontId="1" fillId="2" borderId="0" xfId="0" applyFont="1" applyFill="1" applyAlignment="1">
      <alignment horizontal="left" vertical="top" wrapText="1"/>
    </xf>
    <xf numFmtId="0" fontId="1" fillId="2" borderId="0" xfId="0" applyFont="1" applyFill="1" applyAlignment="1">
      <alignment vertical="top" wrapText="1"/>
    </xf>
    <xf numFmtId="0" fontId="7" fillId="0" borderId="0" xfId="0" applyFont="1" applyFill="1" applyAlignment="1">
      <alignment vertical="top" wrapText="1"/>
    </xf>
    <xf numFmtId="0" fontId="8" fillId="0" borderId="0" xfId="0" applyFont="1" applyFill="1" applyAlignment="1">
      <alignment horizontal="right" vertical="top" wrapText="1"/>
    </xf>
    <xf numFmtId="0" fontId="5" fillId="0" borderId="0" xfId="0" applyFont="1" applyFill="1" applyAlignment="1">
      <alignment horizontal="left" vertical="top" wrapText="1"/>
    </xf>
    <xf numFmtId="0" fontId="15" fillId="0" borderId="0" xfId="0" applyFont="1" applyAlignment="1">
      <alignment horizontal="left" vertical="top" wrapText="1"/>
    </xf>
    <xf numFmtId="0" fontId="1" fillId="0" borderId="0" xfId="0" applyFont="1" applyFill="1" applyAlignment="1">
      <alignment horizontal="right" vertical="top" wrapText="1"/>
    </xf>
    <xf numFmtId="0" fontId="5" fillId="7" borderId="6"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6" borderId="27" xfId="0" applyFont="1" applyFill="1" applyBorder="1" applyAlignment="1">
      <alignment horizontal="left" vertical="top" wrapText="1"/>
    </xf>
    <xf numFmtId="0" fontId="1" fillId="6" borderId="0" xfId="0" applyFont="1" applyFill="1" applyBorder="1" applyAlignment="1">
      <alignment horizontal="left" vertical="top" wrapText="1"/>
    </xf>
    <xf numFmtId="0" fontId="1" fillId="6" borderId="27" xfId="0" applyFont="1" applyFill="1" applyBorder="1" applyAlignment="1">
      <alignment horizontal="left" vertical="top" wrapText="1"/>
    </xf>
    <xf numFmtId="164" fontId="1" fillId="6" borderId="0" xfId="0" applyNumberFormat="1" applyFont="1" applyFill="1" applyBorder="1" applyAlignment="1">
      <alignment horizontal="left" vertical="top" wrapText="1"/>
    </xf>
    <xf numFmtId="164" fontId="1" fillId="6" borderId="27" xfId="0" applyNumberFormat="1" applyFont="1" applyFill="1" applyBorder="1" applyAlignment="1">
      <alignment horizontal="left" vertical="top" wrapText="1"/>
    </xf>
    <xf numFmtId="0" fontId="8" fillId="0" borderId="27" xfId="0" applyFont="1" applyFill="1" applyBorder="1" applyAlignment="1">
      <alignment horizontal="left" vertical="top" wrapText="1"/>
    </xf>
    <xf numFmtId="0" fontId="1" fillId="6" borderId="0" xfId="0" applyNumberFormat="1" applyFont="1" applyFill="1" applyBorder="1" applyAlignment="1">
      <alignment horizontal="left" vertical="top" wrapText="1"/>
    </xf>
    <xf numFmtId="0" fontId="1" fillId="0" borderId="0" xfId="0" applyNumberFormat="1" applyFont="1" applyFill="1" applyBorder="1" applyAlignment="1">
      <alignment horizontal="left" vertical="top" wrapText="1"/>
    </xf>
    <xf numFmtId="0" fontId="1" fillId="6" borderId="27" xfId="0" applyNumberFormat="1"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27" xfId="0" applyFont="1" applyFill="1" applyBorder="1" applyAlignment="1">
      <alignment horizontal="left" vertical="top" wrapText="1"/>
    </xf>
    <xf numFmtId="164" fontId="11" fillId="0" borderId="13" xfId="0" applyNumberFormat="1" applyFont="1" applyFill="1" applyBorder="1" applyAlignment="1">
      <alignment horizontal="center" vertical="top" wrapText="1"/>
    </xf>
    <xf numFmtId="0" fontId="7" fillId="6" borderId="13" xfId="0" applyFont="1" applyFill="1" applyBorder="1" applyAlignment="1">
      <alignment horizontal="center" vertical="top" wrapText="1"/>
    </xf>
    <xf numFmtId="0" fontId="7" fillId="0" borderId="13" xfId="0" applyFont="1" applyFill="1" applyBorder="1" applyAlignment="1">
      <alignment horizontal="center" vertical="top" wrapText="1"/>
    </xf>
    <xf numFmtId="0" fontId="7" fillId="6" borderId="46" xfId="0" applyFont="1" applyFill="1" applyBorder="1" applyAlignment="1">
      <alignment horizontal="center" vertical="top" wrapText="1"/>
    </xf>
    <xf numFmtId="164" fontId="7" fillId="0" borderId="13" xfId="0" applyNumberFormat="1" applyFont="1" applyFill="1" applyBorder="1" applyAlignment="1">
      <alignment horizontal="center"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14" fontId="1" fillId="0" borderId="1" xfId="0" applyNumberFormat="1" applyFont="1" applyBorder="1" applyAlignment="1">
      <alignment horizontal="left" vertical="top" wrapText="1"/>
    </xf>
    <xf numFmtId="0" fontId="0" fillId="0" borderId="0" xfId="0" applyAlignment="1">
      <alignment vertical="top" wrapText="1"/>
    </xf>
    <xf numFmtId="49" fontId="1" fillId="0" borderId="1" xfId="0" applyNumberFormat="1" applyFont="1" applyBorder="1" applyAlignment="1">
      <alignment horizontal="left" vertical="top" wrapText="1"/>
    </xf>
    <xf numFmtId="0" fontId="16" fillId="0" borderId="0" xfId="0" applyFont="1" applyAlignment="1">
      <alignment vertical="top" wrapText="1"/>
    </xf>
    <xf numFmtId="0" fontId="1" fillId="0" borderId="0" xfId="0" applyFont="1" applyAlignment="1">
      <alignment vertical="top" wrapText="1"/>
    </xf>
    <xf numFmtId="0" fontId="6" fillId="2" borderId="0" xfId="0" applyFont="1" applyFill="1" applyAlignment="1">
      <alignment horizontal="left" vertical="top" wrapText="1"/>
    </xf>
    <xf numFmtId="14" fontId="1" fillId="0" borderId="3" xfId="0" applyNumberFormat="1" applyFont="1" applyBorder="1" applyAlignment="1">
      <alignment horizontal="left" vertical="top" wrapText="1"/>
    </xf>
    <xf numFmtId="14" fontId="1" fillId="0" borderId="4" xfId="0" applyNumberFormat="1" applyFont="1" applyBorder="1" applyAlignment="1">
      <alignment horizontal="left" vertical="top" wrapText="1"/>
    </xf>
    <xf numFmtId="14" fontId="1" fillId="0" borderId="5" xfId="0" applyNumberFormat="1" applyFont="1" applyBorder="1" applyAlignment="1">
      <alignment horizontal="left" vertical="top" wrapText="1"/>
    </xf>
    <xf numFmtId="49" fontId="1" fillId="0" borderId="3" xfId="0" applyNumberFormat="1" applyFont="1" applyBorder="1" applyAlignment="1">
      <alignment horizontal="left" vertical="top" wrapText="1"/>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wrapText="1"/>
    </xf>
    <xf numFmtId="0" fontId="11" fillId="2" borderId="0" xfId="0" applyFont="1" applyFill="1" applyAlignment="1">
      <alignment vertical="top" wrapText="1"/>
    </xf>
    <xf numFmtId="0" fontId="18" fillId="0" borderId="0" xfId="0" applyFont="1" applyAlignment="1">
      <alignment horizontal="left" vertical="top" wrapText="1"/>
    </xf>
    <xf numFmtId="0" fontId="0" fillId="0" borderId="0" xfId="0" applyAlignment="1">
      <alignment horizontal="left" vertical="top" wrapText="1"/>
    </xf>
    <xf numFmtId="0" fontId="16" fillId="0" borderId="0" xfId="0" applyFont="1" applyAlignment="1">
      <alignment horizontal="left" vertical="top" wrapText="1"/>
    </xf>
    <xf numFmtId="0" fontId="1" fillId="0" borderId="0" xfId="0" applyFont="1" applyAlignment="1">
      <alignment horizontal="left" vertical="top" wrapText="1"/>
    </xf>
    <xf numFmtId="0" fontId="1" fillId="0" borderId="32" xfId="0" applyFont="1" applyFill="1" applyBorder="1" applyAlignment="1">
      <alignment horizontal="left" vertical="top" wrapText="1"/>
    </xf>
    <xf numFmtId="0" fontId="1" fillId="0" borderId="36" xfId="0" applyFont="1" applyFill="1" applyBorder="1" applyAlignment="1">
      <alignment horizontal="left" vertical="top" wrapText="1"/>
    </xf>
    <xf numFmtId="0" fontId="1" fillId="0" borderId="33" xfId="0" applyFont="1" applyFill="1" applyBorder="1" applyAlignment="1">
      <alignment vertical="top" wrapText="1"/>
    </xf>
    <xf numFmtId="0" fontId="1" fillId="0" borderId="37" xfId="0" applyFont="1" applyFill="1" applyBorder="1" applyAlignment="1">
      <alignment vertical="top" wrapText="1"/>
    </xf>
    <xf numFmtId="0" fontId="1" fillId="0" borderId="33" xfId="0" applyFont="1" applyFill="1" applyBorder="1" applyAlignment="1">
      <alignment horizontal="left" vertical="top" wrapText="1"/>
    </xf>
    <xf numFmtId="0" fontId="1" fillId="0" borderId="37" xfId="0" applyFont="1" applyFill="1" applyBorder="1" applyAlignment="1">
      <alignment horizontal="left" vertical="top" wrapText="1"/>
    </xf>
    <xf numFmtId="0" fontId="1" fillId="0" borderId="41" xfId="0" applyFont="1" applyBorder="1" applyAlignment="1">
      <alignment horizontal="left" vertical="top" wrapText="1"/>
    </xf>
    <xf numFmtId="0" fontId="1" fillId="0" borderId="42" xfId="0" applyFont="1" applyBorder="1" applyAlignment="1">
      <alignment horizontal="left" vertical="top" wrapText="1"/>
    </xf>
    <xf numFmtId="0" fontId="1" fillId="0" borderId="30" xfId="0" applyFont="1" applyFill="1" applyBorder="1" applyAlignment="1">
      <alignment horizontal="left" vertical="top" wrapText="1"/>
    </xf>
    <xf numFmtId="0" fontId="1" fillId="0" borderId="0" xfId="0" applyFont="1" applyBorder="1" applyAlignment="1">
      <alignment horizontal="left" vertical="top" wrapText="1"/>
    </xf>
    <xf numFmtId="0" fontId="1" fillId="0" borderId="8" xfId="0" applyFont="1" applyFill="1" applyBorder="1" applyAlignment="1">
      <alignment horizontal="left" vertical="top" wrapText="1"/>
    </xf>
    <xf numFmtId="0" fontId="1" fillId="0" borderId="23" xfId="0" applyFont="1" applyFill="1" applyBorder="1" applyAlignment="1">
      <alignment horizontal="left" vertical="top" wrapText="1"/>
    </xf>
    <xf numFmtId="0" fontId="1" fillId="0" borderId="43" xfId="0" applyFont="1" applyBorder="1" applyAlignment="1">
      <alignment horizontal="left" vertical="top" wrapText="1"/>
    </xf>
    <xf numFmtId="0" fontId="1" fillId="0" borderId="35" xfId="0" applyFont="1" applyFill="1" applyBorder="1" applyAlignment="1">
      <alignment horizontal="left" vertical="top" wrapText="1"/>
    </xf>
    <xf numFmtId="0" fontId="1" fillId="0" borderId="30" xfId="0" applyFont="1" applyFill="1" applyBorder="1" applyAlignment="1">
      <alignment vertical="top" wrapText="1"/>
    </xf>
    <xf numFmtId="0" fontId="1" fillId="0" borderId="17" xfId="0" applyFont="1" applyBorder="1" applyAlignment="1">
      <alignment horizontal="left" vertical="top" wrapText="1"/>
    </xf>
    <xf numFmtId="0" fontId="1" fillId="0" borderId="14" xfId="0" applyFont="1" applyBorder="1" applyAlignment="1">
      <alignment horizontal="left" vertical="top" wrapText="1"/>
    </xf>
    <xf numFmtId="0" fontId="1" fillId="0" borderId="5" xfId="0" applyFont="1" applyBorder="1" applyAlignment="1">
      <alignment horizontal="left" vertical="top" wrapText="1"/>
    </xf>
    <xf numFmtId="0" fontId="1" fillId="0" borderId="19"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5" fillId="0" borderId="16" xfId="0" applyFont="1" applyBorder="1" applyAlignment="1">
      <alignment horizontal="center" vertical="top" wrapText="1"/>
    </xf>
    <xf numFmtId="0" fontId="5" fillId="0" borderId="17"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0" borderId="20" xfId="0" applyFont="1" applyBorder="1" applyAlignment="1">
      <alignment horizontal="center" vertical="top" wrapText="1"/>
    </xf>
    <xf numFmtId="0" fontId="5" fillId="0" borderId="21" xfId="0" applyFont="1" applyBorder="1" applyAlignment="1">
      <alignment horizontal="center" vertical="top" wrapText="1"/>
    </xf>
    <xf numFmtId="0" fontId="1" fillId="0" borderId="22" xfId="0" applyFont="1" applyBorder="1" applyAlignment="1">
      <alignment horizontal="center" vertical="top" wrapText="1"/>
    </xf>
    <xf numFmtId="0" fontId="0" fillId="0" borderId="1" xfId="0" applyBorder="1" applyAlignment="1">
      <alignment vertical="top" wrapText="1"/>
    </xf>
  </cellXfs>
  <cellStyles count="3">
    <cellStyle name="Normal" xfId="0" builtinId="0"/>
    <cellStyle name="Normal 2" xfId="1"/>
    <cellStyle name="Normal 3" xfId="2"/>
  </cellStyles>
  <dxfs count="225">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8" formatCode="\ \ \ \ \ \ \ @"/>
      <fill>
        <patternFill>
          <bgColor theme="2"/>
        </patternFill>
      </fill>
      <border>
        <top style="thin">
          <color indexed="64"/>
        </top>
        <bottom style="thin">
          <color indexed="64"/>
        </bottom>
      </border>
    </dxf>
    <dxf>
      <font>
        <b val="0"/>
        <i/>
      </font>
      <numFmt numFmtId="169" formatCode="\ \ \ \ \ \ \ \ \ \ \ \ \ \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hancock\AppData\Local\Microsoft\Windows\INetCache\Content.Outlook\SXH55EO7\Copy%20of%20Copy%20of%20PER%20-%20PRT%20-%202-28-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Deliverables - Potential Harm"/>
      <sheetName val="Organizational Units"/>
      <sheetName val="ComprehensiveStrategic Finances"/>
      <sheetName val="Performance Measures"/>
      <sheetName val="Strategic Plan Summary"/>
      <sheetName val="Drop Down 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7"/>
  <sheetViews>
    <sheetView tabSelected="1" zoomScale="75" zoomScaleNormal="75" workbookViewId="0">
      <selection activeCell="A3" sqref="A3"/>
    </sheetView>
  </sheetViews>
  <sheetFormatPr defaultColWidth="9.140625" defaultRowHeight="12.75" x14ac:dyDescent="0.2"/>
  <cols>
    <col min="1" max="1" width="71.42578125" style="91" customWidth="1"/>
    <col min="2" max="2" width="35.140625" style="91" customWidth="1"/>
    <col min="3" max="4" width="20" style="128" customWidth="1"/>
    <col min="5" max="5" width="14.85546875" style="124" customWidth="1"/>
    <col min="6" max="6" width="26.28515625" style="123" customWidth="1"/>
    <col min="7" max="7" width="19.85546875" style="128" customWidth="1"/>
    <col min="8" max="8" width="16.85546875" style="128" customWidth="1"/>
    <col min="9" max="9" width="12.7109375" style="124" customWidth="1"/>
    <col min="10" max="10" width="19.42578125" style="123" customWidth="1"/>
    <col min="11" max="11" width="31.42578125" style="91" customWidth="1"/>
    <col min="12" max="12" width="21" style="91" customWidth="1"/>
    <col min="13" max="13" width="25.5703125" style="91" customWidth="1"/>
    <col min="14" max="14" width="16.140625" style="91" customWidth="1"/>
    <col min="15" max="15" width="30.140625" style="91" customWidth="1"/>
    <col min="16" max="16" width="17.28515625" style="91" customWidth="1"/>
    <col min="17" max="16384" width="9.140625" style="91"/>
  </cols>
  <sheetData>
    <row r="1" spans="1:15" x14ac:dyDescent="0.2">
      <c r="A1" s="1" t="s">
        <v>0</v>
      </c>
      <c r="B1" s="304" t="s">
        <v>740</v>
      </c>
      <c r="C1" s="347"/>
      <c r="G1" s="155"/>
    </row>
    <row r="2" spans="1:15" x14ac:dyDescent="0.2">
      <c r="A2" s="1" t="s">
        <v>1</v>
      </c>
      <c r="B2" s="302">
        <v>43168</v>
      </c>
      <c r="C2" s="347"/>
      <c r="G2" s="130"/>
    </row>
    <row r="3" spans="1:15" ht="13.5" thickBot="1" x14ac:dyDescent="0.25">
      <c r="A3" s="33"/>
      <c r="H3" s="144"/>
      <c r="I3" s="179"/>
      <c r="J3" s="168"/>
    </row>
    <row r="4" spans="1:15" x14ac:dyDescent="0.2">
      <c r="A4" s="21"/>
      <c r="B4" s="21"/>
      <c r="C4" s="340" t="s">
        <v>17</v>
      </c>
      <c r="D4" s="341"/>
      <c r="E4" s="176"/>
      <c r="F4" s="160"/>
      <c r="G4" s="342" t="s">
        <v>30</v>
      </c>
      <c r="H4" s="343"/>
      <c r="I4" s="176"/>
      <c r="J4" s="160"/>
      <c r="L4" s="14"/>
      <c r="M4" s="21"/>
      <c r="O4" s="6"/>
    </row>
    <row r="5" spans="1:15" ht="53.25" customHeight="1" x14ac:dyDescent="0.2">
      <c r="A5" s="6" t="s">
        <v>691</v>
      </c>
      <c r="B5" s="14"/>
      <c r="C5" s="12" t="s">
        <v>158</v>
      </c>
      <c r="D5" s="13" t="s">
        <v>690</v>
      </c>
      <c r="E5" s="177"/>
      <c r="F5" s="3"/>
      <c r="G5" s="12" t="s">
        <v>158</v>
      </c>
      <c r="H5" s="13" t="s">
        <v>690</v>
      </c>
      <c r="I5" s="177"/>
      <c r="J5" s="3"/>
      <c r="L5" s="14"/>
      <c r="M5" s="21"/>
      <c r="O5" s="6"/>
    </row>
    <row r="6" spans="1:15" ht="64.5" thickBot="1" x14ac:dyDescent="0.25">
      <c r="A6" s="14" t="s">
        <v>692</v>
      </c>
      <c r="C6" s="94" t="s">
        <v>696</v>
      </c>
      <c r="D6" s="129">
        <f>'ComprehensiveStrategic Finances'!C40</f>
        <v>195973880.37</v>
      </c>
      <c r="E6" s="177"/>
      <c r="F6" s="3"/>
      <c r="G6" s="94" t="s">
        <v>697</v>
      </c>
      <c r="H6" s="129">
        <f>'ComprehensiveStrategic Finances'!C153</f>
        <v>172479422.80000001</v>
      </c>
      <c r="I6" s="177"/>
      <c r="J6" s="3"/>
    </row>
    <row r="7" spans="1:15" x14ac:dyDescent="0.2">
      <c r="A7" s="14"/>
      <c r="C7" s="130"/>
      <c r="D7" s="130"/>
      <c r="E7" s="177"/>
      <c r="F7" s="3"/>
      <c r="G7" s="130"/>
      <c r="H7" s="130"/>
      <c r="I7" s="177"/>
      <c r="J7" s="3"/>
    </row>
    <row r="8" spans="1:15" x14ac:dyDescent="0.2">
      <c r="A8" s="14"/>
      <c r="C8" s="130"/>
      <c r="D8" s="131" t="s">
        <v>156</v>
      </c>
      <c r="E8" s="178"/>
      <c r="F8" s="4"/>
      <c r="H8" s="131" t="s">
        <v>157</v>
      </c>
      <c r="I8" s="178"/>
      <c r="J8" s="3"/>
    </row>
    <row r="9" spans="1:15" x14ac:dyDescent="0.2">
      <c r="A9" s="14"/>
      <c r="C9" s="130"/>
      <c r="D9" s="132">
        <f>'ComprehensiveStrategic Finances'!C118</f>
        <v>61440137.859999992</v>
      </c>
      <c r="E9" s="179"/>
      <c r="F9" s="4"/>
      <c r="H9" s="132">
        <f>'ComprehensiveStrategic Finances'!C232</f>
        <v>31804252.26000002</v>
      </c>
      <c r="I9" s="179"/>
      <c r="J9" s="3"/>
    </row>
    <row r="10" spans="1:15" ht="13.5" thickBot="1" x14ac:dyDescent="0.25">
      <c r="A10" s="14"/>
      <c r="C10" s="130"/>
      <c r="D10" s="130"/>
      <c r="E10" s="179"/>
      <c r="F10" s="3"/>
      <c r="G10" s="130"/>
      <c r="H10" s="130"/>
      <c r="I10" s="179"/>
      <c r="J10" s="3"/>
    </row>
    <row r="11" spans="1:15" ht="13.5" thickBot="1" x14ac:dyDescent="0.25">
      <c r="A11" s="14"/>
      <c r="C11" s="344" t="s">
        <v>17</v>
      </c>
      <c r="D11" s="345"/>
      <c r="E11" s="345"/>
      <c r="F11" s="346"/>
      <c r="G11" s="344" t="s">
        <v>30</v>
      </c>
      <c r="H11" s="345"/>
      <c r="I11" s="345"/>
      <c r="J11" s="346"/>
    </row>
    <row r="12" spans="1:15" ht="118.5" customHeight="1" x14ac:dyDescent="0.2">
      <c r="A12" s="23" t="s">
        <v>109</v>
      </c>
      <c r="B12" s="34" t="s">
        <v>20</v>
      </c>
      <c r="C12" s="149" t="s">
        <v>21</v>
      </c>
      <c r="D12" s="133" t="s">
        <v>167</v>
      </c>
      <c r="E12" s="180" t="s">
        <v>155</v>
      </c>
      <c r="F12" s="161" t="s">
        <v>165</v>
      </c>
      <c r="G12" s="149" t="s">
        <v>159</v>
      </c>
      <c r="H12" s="133" t="s">
        <v>168</v>
      </c>
      <c r="I12" s="180" t="s">
        <v>169</v>
      </c>
      <c r="J12" s="161" t="s">
        <v>166</v>
      </c>
      <c r="K12" s="11" t="s">
        <v>694</v>
      </c>
      <c r="L12" s="10" t="s">
        <v>19</v>
      </c>
      <c r="M12" s="24" t="s">
        <v>695</v>
      </c>
      <c r="N12" s="10" t="s">
        <v>28</v>
      </c>
      <c r="O12" s="23" t="s">
        <v>703</v>
      </c>
    </row>
    <row r="13" spans="1:15" x14ac:dyDescent="0.2">
      <c r="A13" s="31" t="s">
        <v>240</v>
      </c>
      <c r="B13" s="30"/>
      <c r="C13" s="150"/>
      <c r="D13" s="134"/>
      <c r="E13" s="181"/>
      <c r="F13" s="162"/>
      <c r="G13" s="150"/>
      <c r="H13" s="134"/>
      <c r="I13" s="181"/>
      <c r="J13" s="162"/>
      <c r="K13" s="18"/>
      <c r="L13" s="22"/>
      <c r="M13" s="22"/>
      <c r="N13" s="32"/>
      <c r="O13" s="22"/>
    </row>
    <row r="14" spans="1:15" ht="25.5" x14ac:dyDescent="0.2">
      <c r="A14" s="281" t="s">
        <v>241</v>
      </c>
      <c r="B14" s="113"/>
      <c r="C14" s="151"/>
      <c r="D14" s="135"/>
      <c r="E14" s="182"/>
      <c r="F14" s="163"/>
      <c r="G14" s="156"/>
      <c r="H14" s="145"/>
      <c r="I14" s="182"/>
      <c r="J14" s="163"/>
      <c r="K14" s="114"/>
      <c r="L14" s="111"/>
      <c r="M14" s="111"/>
      <c r="N14" s="113"/>
      <c r="O14" s="111"/>
    </row>
    <row r="15" spans="1:15" ht="121.5" customHeight="1" x14ac:dyDescent="0.2">
      <c r="A15" s="28" t="s">
        <v>429</v>
      </c>
      <c r="B15" s="113" t="s">
        <v>652</v>
      </c>
      <c r="C15" s="151">
        <v>267</v>
      </c>
      <c r="D15" s="136">
        <v>28795206.759999994</v>
      </c>
      <c r="E15" s="182">
        <f t="shared" ref="E15:E26" si="0">D15/$D$6</f>
        <v>0.14693390111801863</v>
      </c>
      <c r="F15" s="163" t="s">
        <v>556</v>
      </c>
      <c r="G15" s="157">
        <v>269</v>
      </c>
      <c r="H15" s="146">
        <v>26410053.530000001</v>
      </c>
      <c r="I15" s="182">
        <f t="shared" ref="I15:I26" si="1">H15/$H$6</f>
        <v>0.15312002499349736</v>
      </c>
      <c r="J15" s="169" t="s">
        <v>556</v>
      </c>
      <c r="K15" s="99" t="s">
        <v>641</v>
      </c>
      <c r="L15" s="111" t="s">
        <v>570</v>
      </c>
      <c r="M15" s="111" t="s">
        <v>684</v>
      </c>
      <c r="N15" s="113" t="s">
        <v>13</v>
      </c>
      <c r="O15" s="111" t="s">
        <v>624</v>
      </c>
    </row>
    <row r="16" spans="1:15" ht="62.25" customHeight="1" x14ac:dyDescent="0.2">
      <c r="A16" s="28" t="s">
        <v>430</v>
      </c>
      <c r="B16" s="113" t="s">
        <v>653</v>
      </c>
      <c r="C16" s="152">
        <v>1</v>
      </c>
      <c r="D16" s="137">
        <v>135938</v>
      </c>
      <c r="E16" s="182">
        <f t="shared" si="0"/>
        <v>6.9365366314811001E-4</v>
      </c>
      <c r="F16" s="163" t="s">
        <v>556</v>
      </c>
      <c r="G16" s="158">
        <v>1</v>
      </c>
      <c r="H16" s="147">
        <v>135938</v>
      </c>
      <c r="I16" s="182">
        <f t="shared" si="1"/>
        <v>7.8814039259412453E-4</v>
      </c>
      <c r="J16" s="164" t="s">
        <v>556</v>
      </c>
      <c r="K16" s="99" t="s">
        <v>640</v>
      </c>
      <c r="L16" s="111" t="s">
        <v>570</v>
      </c>
      <c r="M16" s="111" t="s">
        <v>676</v>
      </c>
      <c r="N16" s="113" t="s">
        <v>14</v>
      </c>
      <c r="O16" s="111" t="s">
        <v>631</v>
      </c>
    </row>
    <row r="17" spans="1:15" ht="25.5" x14ac:dyDescent="0.2">
      <c r="A17" s="281" t="s">
        <v>242</v>
      </c>
      <c r="B17" s="113"/>
      <c r="C17" s="152">
        <v>8</v>
      </c>
      <c r="D17" s="137">
        <v>463633.39</v>
      </c>
      <c r="E17" s="182">
        <f t="shared" si="0"/>
        <v>2.3657917530879985E-3</v>
      </c>
      <c r="F17" s="163" t="s">
        <v>556</v>
      </c>
      <c r="G17" s="158">
        <v>8</v>
      </c>
      <c r="H17" s="147">
        <v>465000</v>
      </c>
      <c r="I17" s="182">
        <f t="shared" si="1"/>
        <v>2.69597377154488E-3</v>
      </c>
      <c r="J17" s="164" t="s">
        <v>556</v>
      </c>
      <c r="K17" s="99"/>
      <c r="L17" s="111"/>
      <c r="M17" s="111"/>
      <c r="N17" s="113"/>
      <c r="O17" s="111"/>
    </row>
    <row r="18" spans="1:15" ht="97.5" customHeight="1" x14ac:dyDescent="0.2">
      <c r="A18" s="28" t="s">
        <v>423</v>
      </c>
      <c r="B18" s="113" t="s">
        <v>654</v>
      </c>
      <c r="C18" s="152"/>
      <c r="D18" s="137"/>
      <c r="E18" s="182"/>
      <c r="F18" s="164"/>
      <c r="G18" s="158"/>
      <c r="H18" s="147"/>
      <c r="I18" s="182"/>
      <c r="J18" s="164"/>
      <c r="K18" s="99" t="s">
        <v>643</v>
      </c>
      <c r="L18" s="111" t="s">
        <v>570</v>
      </c>
      <c r="M18" s="111" t="s">
        <v>677</v>
      </c>
      <c r="N18" s="113" t="s">
        <v>13</v>
      </c>
      <c r="O18" s="111" t="s">
        <v>632</v>
      </c>
    </row>
    <row r="19" spans="1:15" ht="60" customHeight="1" x14ac:dyDescent="0.2">
      <c r="A19" s="28" t="s">
        <v>424</v>
      </c>
      <c r="B19" s="113" t="s">
        <v>656</v>
      </c>
      <c r="C19" s="152"/>
      <c r="D19" s="137"/>
      <c r="E19" s="182"/>
      <c r="F19" s="164"/>
      <c r="G19" s="158"/>
      <c r="H19" s="147"/>
      <c r="I19" s="182"/>
      <c r="J19" s="164"/>
      <c r="K19" s="99" t="s">
        <v>642</v>
      </c>
      <c r="L19" s="111" t="s">
        <v>570</v>
      </c>
      <c r="M19" s="115" t="s">
        <v>677</v>
      </c>
      <c r="N19" s="113" t="s">
        <v>13</v>
      </c>
      <c r="O19" s="111" t="s">
        <v>633</v>
      </c>
    </row>
    <row r="20" spans="1:15" ht="38.25" x14ac:dyDescent="0.2">
      <c r="A20" s="28" t="s">
        <v>425</v>
      </c>
      <c r="B20" s="116" t="s">
        <v>655</v>
      </c>
      <c r="C20" s="152"/>
      <c r="D20" s="137"/>
      <c r="E20" s="182"/>
      <c r="F20" s="164"/>
      <c r="G20" s="158"/>
      <c r="H20" s="147"/>
      <c r="I20" s="182"/>
      <c r="J20" s="164"/>
      <c r="K20" s="99"/>
      <c r="L20" s="111" t="s">
        <v>570</v>
      </c>
      <c r="M20" s="115" t="s">
        <v>677</v>
      </c>
      <c r="N20" s="113" t="s">
        <v>13</v>
      </c>
      <c r="O20" s="115" t="s">
        <v>632</v>
      </c>
    </row>
    <row r="21" spans="1:15" ht="25.5" x14ac:dyDescent="0.2">
      <c r="A21" s="281" t="s">
        <v>243</v>
      </c>
      <c r="B21" s="113"/>
      <c r="C21" s="152">
        <v>0.25</v>
      </c>
      <c r="D21" s="137">
        <v>0</v>
      </c>
      <c r="E21" s="182">
        <f t="shared" si="0"/>
        <v>0</v>
      </c>
      <c r="F21" s="164"/>
      <c r="G21" s="158">
        <v>0.25</v>
      </c>
      <c r="H21" s="147">
        <v>0</v>
      </c>
      <c r="I21" s="182">
        <f t="shared" si="1"/>
        <v>0</v>
      </c>
      <c r="J21" s="164"/>
      <c r="K21" s="99"/>
      <c r="L21" s="111"/>
      <c r="M21" s="111"/>
      <c r="N21" s="113"/>
      <c r="O21" s="111"/>
    </row>
    <row r="22" spans="1:15" ht="38.25" x14ac:dyDescent="0.2">
      <c r="A22" s="28" t="s">
        <v>244</v>
      </c>
      <c r="B22" s="113" t="s">
        <v>657</v>
      </c>
      <c r="C22" s="152"/>
      <c r="D22" s="137"/>
      <c r="E22" s="182"/>
      <c r="F22" s="164"/>
      <c r="G22" s="158"/>
      <c r="H22" s="147"/>
      <c r="I22" s="182"/>
      <c r="J22" s="164"/>
      <c r="K22" s="99" t="s">
        <v>279</v>
      </c>
      <c r="L22" s="111" t="s">
        <v>537</v>
      </c>
      <c r="M22" s="115" t="s">
        <v>675</v>
      </c>
      <c r="N22" s="113" t="s">
        <v>13</v>
      </c>
      <c r="O22" s="111" t="s">
        <v>624</v>
      </c>
    </row>
    <row r="23" spans="1:15" ht="34.5" customHeight="1" x14ac:dyDescent="0.2">
      <c r="A23" s="28" t="s">
        <v>245</v>
      </c>
      <c r="B23" s="116" t="s">
        <v>699</v>
      </c>
      <c r="C23" s="152"/>
      <c r="D23" s="137"/>
      <c r="E23" s="182"/>
      <c r="F23" s="164"/>
      <c r="G23" s="158"/>
      <c r="H23" s="147"/>
      <c r="I23" s="182"/>
      <c r="J23" s="164"/>
      <c r="K23" s="99" t="s">
        <v>644</v>
      </c>
      <c r="L23" s="111" t="s">
        <v>537</v>
      </c>
      <c r="M23" s="115" t="s">
        <v>675</v>
      </c>
      <c r="N23" s="113" t="s">
        <v>13</v>
      </c>
      <c r="O23" s="111"/>
    </row>
    <row r="24" spans="1:15" ht="36.75" customHeight="1" x14ac:dyDescent="0.2">
      <c r="A24" s="28" t="s">
        <v>246</v>
      </c>
      <c r="B24" s="188" t="s">
        <v>699</v>
      </c>
      <c r="C24" s="152"/>
      <c r="D24" s="137"/>
      <c r="E24" s="182"/>
      <c r="F24" s="164"/>
      <c r="G24" s="158"/>
      <c r="H24" s="147"/>
      <c r="I24" s="182"/>
      <c r="J24" s="164"/>
      <c r="K24" s="99" t="s">
        <v>645</v>
      </c>
      <c r="L24" s="111" t="s">
        <v>537</v>
      </c>
      <c r="M24" s="115" t="s">
        <v>680</v>
      </c>
      <c r="N24" s="113" t="s">
        <v>13</v>
      </c>
      <c r="O24" s="115" t="s">
        <v>624</v>
      </c>
    </row>
    <row r="25" spans="1:15" ht="33.75" customHeight="1" x14ac:dyDescent="0.2">
      <c r="A25" s="28" t="s">
        <v>247</v>
      </c>
      <c r="B25" s="188" t="s">
        <v>699</v>
      </c>
      <c r="C25" s="152"/>
      <c r="D25" s="137"/>
      <c r="E25" s="182"/>
      <c r="F25" s="164"/>
      <c r="G25" s="158"/>
      <c r="H25" s="147"/>
      <c r="I25" s="182"/>
      <c r="J25" s="164"/>
      <c r="K25" s="99" t="s">
        <v>646</v>
      </c>
      <c r="L25" s="111" t="s">
        <v>537</v>
      </c>
      <c r="M25" s="115" t="s">
        <v>675</v>
      </c>
      <c r="N25" s="113" t="s">
        <v>13</v>
      </c>
      <c r="O25" s="111"/>
    </row>
    <row r="26" spans="1:15" ht="38.25" x14ac:dyDescent="0.2">
      <c r="A26" s="281" t="s">
        <v>426</v>
      </c>
      <c r="B26" s="113"/>
      <c r="C26" s="152">
        <v>33.25</v>
      </c>
      <c r="D26" s="137">
        <v>5002232.24</v>
      </c>
      <c r="E26" s="182">
        <f t="shared" si="0"/>
        <v>2.5524994609259929E-2</v>
      </c>
      <c r="F26" s="164" t="s">
        <v>557</v>
      </c>
      <c r="G26" s="158">
        <v>33.25</v>
      </c>
      <c r="H26" s="147">
        <v>5897190</v>
      </c>
      <c r="I26" s="182">
        <f t="shared" si="1"/>
        <v>3.4190687238315594E-2</v>
      </c>
      <c r="J26" s="164" t="s">
        <v>557</v>
      </c>
      <c r="K26" s="99"/>
      <c r="L26" s="111"/>
      <c r="M26" s="111"/>
      <c r="N26" s="113"/>
      <c r="O26" s="111"/>
    </row>
    <row r="27" spans="1:15" ht="60" customHeight="1" x14ac:dyDescent="0.2">
      <c r="A27" s="28" t="s">
        <v>427</v>
      </c>
      <c r="B27" s="113" t="s">
        <v>704</v>
      </c>
      <c r="C27" s="152"/>
      <c r="D27" s="137"/>
      <c r="E27" s="182"/>
      <c r="F27" s="164"/>
      <c r="G27" s="158"/>
      <c r="H27" s="147"/>
      <c r="I27" s="182"/>
      <c r="J27" s="164"/>
      <c r="K27" s="99"/>
      <c r="L27" s="111" t="s">
        <v>693</v>
      </c>
      <c r="M27" s="111" t="s">
        <v>681</v>
      </c>
      <c r="N27" s="113" t="s">
        <v>13</v>
      </c>
      <c r="O27" s="111"/>
    </row>
    <row r="28" spans="1:15" ht="50.25" customHeight="1" x14ac:dyDescent="0.2">
      <c r="A28" s="28" t="s">
        <v>428</v>
      </c>
      <c r="B28" s="116" t="s">
        <v>700</v>
      </c>
      <c r="C28" s="152"/>
      <c r="D28" s="137"/>
      <c r="E28" s="182"/>
      <c r="F28" s="164"/>
      <c r="G28" s="158"/>
      <c r="H28" s="147"/>
      <c r="I28" s="182"/>
      <c r="J28" s="164"/>
      <c r="K28" s="99"/>
      <c r="L28" s="111" t="s">
        <v>569</v>
      </c>
      <c r="M28" s="111" t="s">
        <v>678</v>
      </c>
      <c r="N28" s="113" t="s">
        <v>13</v>
      </c>
      <c r="O28" s="111"/>
    </row>
    <row r="29" spans="1:15" x14ac:dyDescent="0.2">
      <c r="A29" s="31" t="s">
        <v>248</v>
      </c>
      <c r="B29" s="32"/>
      <c r="C29" s="153"/>
      <c r="D29" s="138"/>
      <c r="E29" s="183"/>
      <c r="F29" s="165"/>
      <c r="G29" s="153"/>
      <c r="H29" s="138"/>
      <c r="I29" s="183"/>
      <c r="J29" s="165"/>
      <c r="K29" s="18"/>
      <c r="L29" s="22"/>
      <c r="M29" s="22"/>
      <c r="N29" s="32"/>
      <c r="O29" s="22"/>
    </row>
    <row r="30" spans="1:15" ht="25.5" x14ac:dyDescent="0.2">
      <c r="A30" s="281" t="s">
        <v>249</v>
      </c>
      <c r="B30" s="113"/>
      <c r="C30" s="152"/>
      <c r="D30" s="137"/>
      <c r="E30" s="182"/>
      <c r="F30" s="164"/>
      <c r="G30" s="158"/>
      <c r="H30" s="147"/>
      <c r="I30" s="182"/>
      <c r="J30" s="164"/>
      <c r="K30" s="99"/>
      <c r="L30" s="111"/>
      <c r="M30" s="111"/>
      <c r="N30" s="113"/>
      <c r="O30" s="111"/>
    </row>
    <row r="31" spans="1:15" ht="74.25" customHeight="1" x14ac:dyDescent="0.2">
      <c r="A31" s="28" t="s">
        <v>431</v>
      </c>
      <c r="B31" s="113" t="s">
        <v>658</v>
      </c>
      <c r="C31" s="152">
        <v>1.75</v>
      </c>
      <c r="D31" s="137">
        <v>11760575.219999999</v>
      </c>
      <c r="E31" s="182">
        <f t="shared" ref="E31:E35" si="2">D31/$D$6</f>
        <v>6.00109320578638E-2</v>
      </c>
      <c r="F31" s="164" t="s">
        <v>558</v>
      </c>
      <c r="G31" s="158">
        <v>1.75</v>
      </c>
      <c r="H31" s="147">
        <v>15933498</v>
      </c>
      <c r="I31" s="182">
        <f t="shared" ref="I31:I35" si="3">H31/$H$6</f>
        <v>9.2379124079489894E-2</v>
      </c>
      <c r="J31" s="164" t="s">
        <v>558</v>
      </c>
      <c r="K31" s="99" t="s">
        <v>647</v>
      </c>
      <c r="L31" s="111" t="s">
        <v>572</v>
      </c>
      <c r="M31" s="111" t="s">
        <v>617</v>
      </c>
      <c r="N31" s="113" t="s">
        <v>13</v>
      </c>
      <c r="O31" s="111"/>
    </row>
    <row r="32" spans="1:15" ht="35.25" customHeight="1" x14ac:dyDescent="0.2">
      <c r="A32" s="28" t="s">
        <v>432</v>
      </c>
      <c r="B32" s="113" t="s">
        <v>659</v>
      </c>
      <c r="C32" s="152">
        <v>0.25</v>
      </c>
      <c r="D32" s="137">
        <v>182068.31</v>
      </c>
      <c r="E32" s="182">
        <f t="shared" si="2"/>
        <v>9.2904375652639931E-4</v>
      </c>
      <c r="F32" s="164" t="s">
        <v>558</v>
      </c>
      <c r="G32" s="158">
        <v>0.25</v>
      </c>
      <c r="H32" s="147">
        <v>240000</v>
      </c>
      <c r="I32" s="182">
        <f t="shared" si="3"/>
        <v>1.3914703337005831E-3</v>
      </c>
      <c r="J32" s="164" t="s">
        <v>558</v>
      </c>
      <c r="K32" s="99"/>
      <c r="L32" s="111" t="s">
        <v>572</v>
      </c>
      <c r="M32" s="111" t="s">
        <v>618</v>
      </c>
      <c r="N32" s="113" t="s">
        <v>13</v>
      </c>
      <c r="O32" s="111" t="s">
        <v>628</v>
      </c>
    </row>
    <row r="33" spans="1:15" x14ac:dyDescent="0.2">
      <c r="A33" s="281" t="s">
        <v>250</v>
      </c>
      <c r="B33" s="113"/>
      <c r="C33" s="152"/>
      <c r="D33" s="137"/>
      <c r="E33" s="182"/>
      <c r="F33" s="164"/>
      <c r="G33" s="158"/>
      <c r="H33" s="147"/>
      <c r="I33" s="182"/>
      <c r="J33" s="164"/>
      <c r="K33" s="99"/>
      <c r="L33" s="111"/>
      <c r="M33" s="111"/>
      <c r="N33" s="113"/>
      <c r="O33" s="111"/>
    </row>
    <row r="34" spans="1:15" ht="44.25" customHeight="1" x14ac:dyDescent="0.2">
      <c r="A34" s="28" t="s">
        <v>433</v>
      </c>
      <c r="B34" s="113" t="s">
        <v>660</v>
      </c>
      <c r="C34" s="152">
        <v>13</v>
      </c>
      <c r="D34" s="137">
        <v>12296977.989999998</v>
      </c>
      <c r="E34" s="182">
        <f t="shared" si="2"/>
        <v>6.274804564150703E-2</v>
      </c>
      <c r="F34" s="164" t="s">
        <v>556</v>
      </c>
      <c r="G34" s="152">
        <v>13</v>
      </c>
      <c r="H34" s="147">
        <v>20248106</v>
      </c>
      <c r="I34" s="182">
        <f t="shared" si="3"/>
        <v>0.11739432838593659</v>
      </c>
      <c r="J34" s="164" t="s">
        <v>556</v>
      </c>
      <c r="K34" s="99"/>
      <c r="L34" s="111" t="s">
        <v>570</v>
      </c>
      <c r="M34" s="122" t="s">
        <v>684</v>
      </c>
      <c r="N34" s="113" t="s">
        <v>13</v>
      </c>
      <c r="O34" s="111"/>
    </row>
    <row r="35" spans="1:15" ht="57" customHeight="1" x14ac:dyDescent="0.2">
      <c r="A35" s="28" t="s">
        <v>434</v>
      </c>
      <c r="B35" s="113" t="s">
        <v>661</v>
      </c>
      <c r="C35" s="152">
        <v>15</v>
      </c>
      <c r="D35" s="137">
        <v>8368812</v>
      </c>
      <c r="E35" s="182">
        <f t="shared" si="2"/>
        <v>4.2703711250701507E-2</v>
      </c>
      <c r="F35" s="164" t="s">
        <v>564</v>
      </c>
      <c r="G35" s="152">
        <v>15</v>
      </c>
      <c r="H35" s="147">
        <v>6511557</v>
      </c>
      <c r="I35" s="182">
        <f t="shared" si="3"/>
        <v>3.7752659965418205E-2</v>
      </c>
      <c r="J35" s="164" t="s">
        <v>564</v>
      </c>
      <c r="K35" s="99"/>
      <c r="L35" s="111" t="s">
        <v>336</v>
      </c>
      <c r="M35" s="111" t="s">
        <v>634</v>
      </c>
      <c r="N35" s="113" t="s">
        <v>13</v>
      </c>
      <c r="O35" s="111" t="s">
        <v>624</v>
      </c>
    </row>
    <row r="36" spans="1:15" ht="25.5" x14ac:dyDescent="0.2">
      <c r="A36" s="281" t="s">
        <v>730</v>
      </c>
      <c r="B36" s="113"/>
      <c r="C36" s="152"/>
      <c r="D36" s="139"/>
      <c r="E36" s="182"/>
      <c r="F36" s="170"/>
      <c r="G36" s="152"/>
      <c r="H36" s="139"/>
      <c r="I36" s="182"/>
      <c r="J36" s="170"/>
      <c r="K36" s="99"/>
      <c r="L36" s="111"/>
      <c r="M36" s="111"/>
      <c r="N36" s="113"/>
      <c r="O36" s="111"/>
    </row>
    <row r="37" spans="1:15" ht="49.5" customHeight="1" x14ac:dyDescent="0.2">
      <c r="A37" s="28" t="s">
        <v>712</v>
      </c>
      <c r="B37" s="113" t="s">
        <v>662</v>
      </c>
      <c r="C37" s="152">
        <v>1</v>
      </c>
      <c r="D37" s="137">
        <v>595302.75</v>
      </c>
      <c r="E37" s="182">
        <f t="shared" ref="E37:E45" si="4">D37/$D$6</f>
        <v>3.0376637380250082E-3</v>
      </c>
      <c r="F37" s="164" t="s">
        <v>560</v>
      </c>
      <c r="G37" s="152">
        <v>1</v>
      </c>
      <c r="H37" s="147">
        <v>575000</v>
      </c>
      <c r="I37" s="182">
        <f t="shared" ref="I37:I45" si="5">H37/$H$6</f>
        <v>3.333731007824314E-3</v>
      </c>
      <c r="J37" s="164" t="s">
        <v>560</v>
      </c>
      <c r="K37" s="99" t="s">
        <v>608</v>
      </c>
      <c r="L37" s="111" t="s">
        <v>751</v>
      </c>
      <c r="M37" s="111" t="s">
        <v>621</v>
      </c>
      <c r="N37" s="113" t="s">
        <v>14</v>
      </c>
      <c r="O37" s="111" t="s">
        <v>629</v>
      </c>
    </row>
    <row r="38" spans="1:15" ht="38.25" customHeight="1" x14ac:dyDescent="0.2">
      <c r="A38" s="28" t="s">
        <v>713</v>
      </c>
      <c r="B38" s="116" t="s">
        <v>698</v>
      </c>
      <c r="C38" s="152">
        <v>1</v>
      </c>
      <c r="D38" s="137">
        <v>1023007.56</v>
      </c>
      <c r="E38" s="182">
        <f t="shared" si="4"/>
        <v>5.2201219778296726E-3</v>
      </c>
      <c r="F38" s="164" t="s">
        <v>560</v>
      </c>
      <c r="G38" s="152">
        <v>1</v>
      </c>
      <c r="H38" s="147">
        <v>3977135</v>
      </c>
      <c r="I38" s="182">
        <f t="shared" si="5"/>
        <v>2.3058605690092788E-2</v>
      </c>
      <c r="J38" s="164" t="s">
        <v>560</v>
      </c>
      <c r="K38" s="99" t="s">
        <v>607</v>
      </c>
      <c r="L38" s="115" t="s">
        <v>751</v>
      </c>
      <c r="M38" s="111" t="s">
        <v>668</v>
      </c>
      <c r="N38" s="113" t="s">
        <v>14</v>
      </c>
      <c r="O38" s="111" t="s">
        <v>630</v>
      </c>
    </row>
    <row r="39" spans="1:15" ht="38.25" customHeight="1" x14ac:dyDescent="0.2">
      <c r="A39" s="28" t="s">
        <v>716</v>
      </c>
      <c r="B39" s="116" t="s">
        <v>698</v>
      </c>
      <c r="C39" s="152">
        <v>0.5</v>
      </c>
      <c r="D39" s="137">
        <v>570602.49</v>
      </c>
      <c r="E39" s="182">
        <f t="shared" si="4"/>
        <v>2.9116252070056411E-3</v>
      </c>
      <c r="F39" s="164" t="s">
        <v>560</v>
      </c>
      <c r="G39" s="152">
        <v>0.5</v>
      </c>
      <c r="H39" s="147">
        <v>600000</v>
      </c>
      <c r="I39" s="182">
        <f t="shared" si="5"/>
        <v>3.4786758342514579E-3</v>
      </c>
      <c r="J39" s="164" t="s">
        <v>560</v>
      </c>
      <c r="K39" s="99" t="s">
        <v>606</v>
      </c>
      <c r="L39" s="115" t="s">
        <v>751</v>
      </c>
      <c r="M39" s="111" t="s">
        <v>673</v>
      </c>
      <c r="N39" s="113" t="s">
        <v>14</v>
      </c>
      <c r="O39" s="111" t="s">
        <v>629</v>
      </c>
    </row>
    <row r="40" spans="1:15" ht="59.25" customHeight="1" x14ac:dyDescent="0.2">
      <c r="A40" s="28" t="s">
        <v>255</v>
      </c>
      <c r="B40" s="113" t="s">
        <v>663</v>
      </c>
      <c r="C40" s="152">
        <v>0.25</v>
      </c>
      <c r="D40" s="137">
        <v>1733960.73</v>
      </c>
      <c r="E40" s="182">
        <f t="shared" si="4"/>
        <v>8.8479175221017736E-3</v>
      </c>
      <c r="F40" s="164" t="s">
        <v>561</v>
      </c>
      <c r="G40" s="152">
        <v>0.25</v>
      </c>
      <c r="H40" s="147">
        <v>1739707</v>
      </c>
      <c r="I40" s="182">
        <f t="shared" si="5"/>
        <v>1.0086461165963503E-2</v>
      </c>
      <c r="J40" s="164" t="s">
        <v>561</v>
      </c>
      <c r="K40" s="99" t="s">
        <v>635</v>
      </c>
      <c r="L40" s="111" t="s">
        <v>537</v>
      </c>
      <c r="M40" s="115" t="s">
        <v>675</v>
      </c>
      <c r="N40" s="113" t="s">
        <v>13</v>
      </c>
      <c r="O40" s="111"/>
    </row>
    <row r="41" spans="1:15" ht="47.25" customHeight="1" x14ac:dyDescent="0.2">
      <c r="A41" s="28" t="s">
        <v>256</v>
      </c>
      <c r="B41" s="113" t="s">
        <v>664</v>
      </c>
      <c r="C41" s="152">
        <v>0.25</v>
      </c>
      <c r="D41" s="137">
        <v>365331.20000000001</v>
      </c>
      <c r="E41" s="182">
        <f t="shared" si="4"/>
        <v>1.8641831212927572E-3</v>
      </c>
      <c r="F41" s="164" t="s">
        <v>560</v>
      </c>
      <c r="G41" s="152">
        <v>0.25</v>
      </c>
      <c r="H41" s="147">
        <v>384668.8</v>
      </c>
      <c r="I41" s="182">
        <f t="shared" si="5"/>
        <v>2.2302300979175119E-3</v>
      </c>
      <c r="J41" s="164" t="s">
        <v>560</v>
      </c>
      <c r="K41" s="99" t="s">
        <v>610</v>
      </c>
      <c r="L41" s="115" t="s">
        <v>751</v>
      </c>
      <c r="M41" s="115" t="s">
        <v>636</v>
      </c>
      <c r="N41" s="113" t="s">
        <v>13</v>
      </c>
      <c r="O41" s="111"/>
    </row>
    <row r="42" spans="1:15" ht="57" customHeight="1" x14ac:dyDescent="0.2">
      <c r="A42" s="28" t="s">
        <v>257</v>
      </c>
      <c r="B42" s="113" t="s">
        <v>705</v>
      </c>
      <c r="C42" s="152">
        <v>0.25</v>
      </c>
      <c r="D42" s="137">
        <v>287380.77</v>
      </c>
      <c r="E42" s="182">
        <f t="shared" si="4"/>
        <v>1.4664238390209104E-3</v>
      </c>
      <c r="F42" s="164" t="s">
        <v>560</v>
      </c>
      <c r="G42" s="152">
        <v>0.25</v>
      </c>
      <c r="H42" s="147">
        <v>712619.23</v>
      </c>
      <c r="I42" s="182">
        <f t="shared" si="5"/>
        <v>4.1316188240398026E-3</v>
      </c>
      <c r="J42" s="164" t="s">
        <v>706</v>
      </c>
      <c r="K42" s="99" t="s">
        <v>609</v>
      </c>
      <c r="L42" s="115" t="s">
        <v>751</v>
      </c>
      <c r="M42" s="115" t="s">
        <v>637</v>
      </c>
      <c r="N42" s="113" t="s">
        <v>13</v>
      </c>
      <c r="O42" s="111"/>
    </row>
    <row r="43" spans="1:15" ht="84" customHeight="1" x14ac:dyDescent="0.2">
      <c r="A43" s="28" t="s">
        <v>435</v>
      </c>
      <c r="B43" s="113" t="s">
        <v>665</v>
      </c>
      <c r="C43" s="152">
        <v>0.5</v>
      </c>
      <c r="D43" s="137">
        <v>12470624</v>
      </c>
      <c r="E43" s="182">
        <f t="shared" si="4"/>
        <v>6.3634112752451386E-2</v>
      </c>
      <c r="F43" s="164" t="s">
        <v>560</v>
      </c>
      <c r="G43" s="152">
        <v>0.5</v>
      </c>
      <c r="H43" s="147">
        <v>19036089</v>
      </c>
      <c r="I43" s="182">
        <f t="shared" si="5"/>
        <v>0.11036730463826668</v>
      </c>
      <c r="J43" s="164" t="s">
        <v>560</v>
      </c>
      <c r="K43" s="99" t="s">
        <v>611</v>
      </c>
      <c r="L43" s="111" t="s">
        <v>752</v>
      </c>
      <c r="M43" s="111" t="s">
        <v>638</v>
      </c>
      <c r="N43" s="113" t="s">
        <v>13</v>
      </c>
      <c r="O43" s="111" t="s">
        <v>623</v>
      </c>
    </row>
    <row r="44" spans="1:15" ht="33.75" customHeight="1" x14ac:dyDescent="0.2">
      <c r="A44" s="28" t="s">
        <v>436</v>
      </c>
      <c r="B44" s="113" t="s">
        <v>666</v>
      </c>
      <c r="C44" s="152">
        <v>0.25</v>
      </c>
      <c r="D44" s="137">
        <v>16116388.18</v>
      </c>
      <c r="E44" s="182">
        <f t="shared" si="4"/>
        <v>8.2237429547101643E-2</v>
      </c>
      <c r="F44" s="164" t="s">
        <v>560</v>
      </c>
      <c r="G44" s="152">
        <v>0.25</v>
      </c>
      <c r="H44" s="147">
        <v>2754241</v>
      </c>
      <c r="I44" s="182">
        <f t="shared" si="5"/>
        <v>1.5968519347340952E-2</v>
      </c>
      <c r="J44" s="164" t="s">
        <v>560</v>
      </c>
      <c r="K44" s="99"/>
      <c r="L44" s="111" t="s">
        <v>569</v>
      </c>
      <c r="M44" s="111" t="s">
        <v>639</v>
      </c>
      <c r="N44" s="113" t="s">
        <v>14</v>
      </c>
      <c r="O44" s="111"/>
    </row>
    <row r="45" spans="1:15" ht="59.25" customHeight="1" x14ac:dyDescent="0.2">
      <c r="A45" s="28" t="s">
        <v>598</v>
      </c>
      <c r="B45" s="113" t="s">
        <v>667</v>
      </c>
      <c r="C45" s="152"/>
      <c r="D45" s="137">
        <v>16475000</v>
      </c>
      <c r="E45" s="182">
        <f t="shared" si="4"/>
        <v>8.4067325548155131E-2</v>
      </c>
      <c r="F45" s="164" t="s">
        <v>559</v>
      </c>
      <c r="G45" s="158"/>
      <c r="H45" s="147">
        <v>16475000</v>
      </c>
      <c r="I45" s="182">
        <f t="shared" si="5"/>
        <v>9.5518640615487954E-2</v>
      </c>
      <c r="J45" s="164" t="s">
        <v>559</v>
      </c>
      <c r="K45" s="99"/>
      <c r="L45" s="115" t="s">
        <v>751</v>
      </c>
      <c r="M45" s="111" t="s">
        <v>639</v>
      </c>
      <c r="N45" s="113" t="s">
        <v>14</v>
      </c>
      <c r="O45" s="111"/>
    </row>
    <row r="46" spans="1:15" x14ac:dyDescent="0.2">
      <c r="A46" s="31" t="s">
        <v>258</v>
      </c>
      <c r="B46" s="32"/>
      <c r="C46" s="153"/>
      <c r="D46" s="138"/>
      <c r="E46" s="183"/>
      <c r="F46" s="165"/>
      <c r="G46" s="153"/>
      <c r="H46" s="138"/>
      <c r="I46" s="183"/>
      <c r="J46" s="165"/>
      <c r="K46" s="18"/>
      <c r="L46" s="22"/>
      <c r="M46" s="22"/>
      <c r="N46" s="32"/>
      <c r="O46" s="22"/>
    </row>
    <row r="47" spans="1:15" x14ac:dyDescent="0.2">
      <c r="A47" s="281" t="s">
        <v>259</v>
      </c>
      <c r="B47" s="113"/>
      <c r="C47" s="152"/>
      <c r="D47" s="137"/>
      <c r="E47" s="182"/>
      <c r="F47" s="164"/>
      <c r="G47" s="158"/>
      <c r="H47" s="147"/>
      <c r="I47" s="182"/>
      <c r="J47" s="164"/>
      <c r="K47" s="99"/>
      <c r="L47" s="111"/>
      <c r="M47" s="111"/>
      <c r="N47" s="113"/>
      <c r="O47" s="111"/>
    </row>
    <row r="48" spans="1:15" ht="74.25" customHeight="1" x14ac:dyDescent="0.2">
      <c r="A48" s="28" t="s">
        <v>437</v>
      </c>
      <c r="B48" s="113" t="s">
        <v>707</v>
      </c>
      <c r="C48" s="152">
        <v>6.5</v>
      </c>
      <c r="D48" s="137">
        <v>9154712.6500000004</v>
      </c>
      <c r="E48" s="182">
        <f t="shared" ref="E48:E56" si="6">D48/$D$6</f>
        <v>4.6713942861751991E-2</v>
      </c>
      <c r="F48" s="164" t="s">
        <v>562</v>
      </c>
      <c r="G48" s="158">
        <v>6.5</v>
      </c>
      <c r="H48" s="147">
        <v>11377467</v>
      </c>
      <c r="I48" s="182">
        <f t="shared" ref="I48:I56" si="7">H48/$H$6</f>
        <v>6.5964199179822394E-2</v>
      </c>
      <c r="J48" s="164" t="s">
        <v>562</v>
      </c>
      <c r="K48" s="99" t="s">
        <v>648</v>
      </c>
      <c r="L48" s="111" t="s">
        <v>537</v>
      </c>
      <c r="M48" s="115" t="s">
        <v>679</v>
      </c>
      <c r="N48" s="113" t="s">
        <v>13</v>
      </c>
      <c r="O48" s="111" t="s">
        <v>626</v>
      </c>
    </row>
    <row r="49" spans="1:15" ht="75" customHeight="1" x14ac:dyDescent="0.2">
      <c r="A49" s="28" t="s">
        <v>439</v>
      </c>
      <c r="B49" s="113" t="s">
        <v>669</v>
      </c>
      <c r="C49" s="152">
        <v>1</v>
      </c>
      <c r="D49" s="137">
        <v>1907796.96</v>
      </c>
      <c r="E49" s="182">
        <f t="shared" si="6"/>
        <v>9.7349552726009522E-3</v>
      </c>
      <c r="F49" s="164" t="s">
        <v>562</v>
      </c>
      <c r="G49" s="158">
        <v>1</v>
      </c>
      <c r="H49" s="147">
        <v>2000000</v>
      </c>
      <c r="I49" s="182">
        <f t="shared" si="7"/>
        <v>1.1595586114171526E-2</v>
      </c>
      <c r="J49" s="164" t="s">
        <v>562</v>
      </c>
      <c r="K49" s="99"/>
      <c r="L49" s="115" t="s">
        <v>537</v>
      </c>
      <c r="M49" s="115" t="s">
        <v>679</v>
      </c>
      <c r="N49" s="113" t="s">
        <v>13</v>
      </c>
      <c r="O49" s="111" t="s">
        <v>625</v>
      </c>
    </row>
    <row r="50" spans="1:15" ht="96.75" customHeight="1" x14ac:dyDescent="0.2">
      <c r="A50" s="28" t="s">
        <v>438</v>
      </c>
      <c r="B50" s="113" t="s">
        <v>708</v>
      </c>
      <c r="C50" s="152">
        <v>2</v>
      </c>
      <c r="D50" s="137">
        <v>1438924.83</v>
      </c>
      <c r="E50" s="182">
        <f t="shared" si="6"/>
        <v>7.3424316918320968E-3</v>
      </c>
      <c r="F50" s="164" t="s">
        <v>562</v>
      </c>
      <c r="G50" s="158">
        <v>2</v>
      </c>
      <c r="H50" s="147">
        <v>1651479</v>
      </c>
      <c r="I50" s="182">
        <f t="shared" si="7"/>
        <v>9.5749334801229387E-3</v>
      </c>
      <c r="J50" s="164" t="s">
        <v>562</v>
      </c>
      <c r="K50" s="99"/>
      <c r="L50" s="115" t="s">
        <v>537</v>
      </c>
      <c r="M50" s="111" t="s">
        <v>682</v>
      </c>
      <c r="N50" s="113" t="s">
        <v>13</v>
      </c>
      <c r="O50" s="111" t="s">
        <v>627</v>
      </c>
    </row>
    <row r="51" spans="1:15" ht="55.5" customHeight="1" x14ac:dyDescent="0.2">
      <c r="A51" s="28" t="s">
        <v>260</v>
      </c>
      <c r="B51" s="113" t="s">
        <v>670</v>
      </c>
      <c r="C51" s="152">
        <v>41</v>
      </c>
      <c r="D51" s="137">
        <v>1950723.88</v>
      </c>
      <c r="E51" s="182">
        <f t="shared" si="6"/>
        <v>9.953999361124146E-3</v>
      </c>
      <c r="F51" s="164" t="s">
        <v>562</v>
      </c>
      <c r="G51" s="158">
        <v>41</v>
      </c>
      <c r="H51" s="147">
        <v>2261350</v>
      </c>
      <c r="I51" s="182">
        <f t="shared" si="7"/>
        <v>1.3110839329640892E-2</v>
      </c>
      <c r="J51" s="164" t="s">
        <v>562</v>
      </c>
      <c r="K51" s="99" t="s">
        <v>649</v>
      </c>
      <c r="L51" s="115" t="s">
        <v>537</v>
      </c>
      <c r="M51" s="111" t="s">
        <v>620</v>
      </c>
      <c r="N51" s="113" t="s">
        <v>13</v>
      </c>
      <c r="O51" s="111"/>
    </row>
    <row r="52" spans="1:15" ht="49.5" customHeight="1" x14ac:dyDescent="0.2">
      <c r="A52" s="281" t="s">
        <v>261</v>
      </c>
      <c r="B52" s="113"/>
      <c r="C52" s="152">
        <v>2</v>
      </c>
      <c r="D52" s="137">
        <v>552765.53</v>
      </c>
      <c r="E52" s="182">
        <f t="shared" si="6"/>
        <v>2.8206081798062832E-3</v>
      </c>
      <c r="F52" s="164" t="s">
        <v>562</v>
      </c>
      <c r="G52" s="158">
        <v>2</v>
      </c>
      <c r="H52" s="147">
        <v>663292</v>
      </c>
      <c r="I52" s="182">
        <f t="shared" si="7"/>
        <v>3.8456297524205301E-3</v>
      </c>
      <c r="J52" s="164" t="s">
        <v>562</v>
      </c>
      <c r="K52" s="99"/>
      <c r="L52" s="111"/>
      <c r="M52" s="111"/>
      <c r="N52" s="113"/>
      <c r="O52" s="111"/>
    </row>
    <row r="53" spans="1:15" ht="32.25" customHeight="1" x14ac:dyDescent="0.2">
      <c r="A53" s="28" t="s">
        <v>262</v>
      </c>
      <c r="B53" s="113" t="s">
        <v>709</v>
      </c>
      <c r="C53" s="152"/>
      <c r="D53" s="137"/>
      <c r="E53" s="182"/>
      <c r="F53" s="164"/>
      <c r="G53" s="158"/>
      <c r="H53" s="147"/>
      <c r="I53" s="182"/>
      <c r="J53" s="164"/>
      <c r="K53" s="99"/>
      <c r="L53" s="115" t="s">
        <v>537</v>
      </c>
      <c r="M53" s="111" t="s">
        <v>674</v>
      </c>
      <c r="N53" s="113" t="s">
        <v>13</v>
      </c>
      <c r="O53" s="111"/>
    </row>
    <row r="54" spans="1:15" ht="36.75" customHeight="1" x14ac:dyDescent="0.2">
      <c r="A54" s="28" t="s">
        <v>263</v>
      </c>
      <c r="B54" s="116" t="s">
        <v>701</v>
      </c>
      <c r="C54" s="152"/>
      <c r="D54" s="137"/>
      <c r="E54" s="182"/>
      <c r="F54" s="164"/>
      <c r="G54" s="158"/>
      <c r="H54" s="147"/>
      <c r="I54" s="182"/>
      <c r="J54" s="164"/>
      <c r="K54" s="99"/>
      <c r="L54" s="115" t="s">
        <v>537</v>
      </c>
      <c r="M54" s="115" t="s">
        <v>674</v>
      </c>
      <c r="N54" s="113" t="s">
        <v>13</v>
      </c>
      <c r="O54" s="111"/>
    </row>
    <row r="55" spans="1:15" ht="38.25" customHeight="1" x14ac:dyDescent="0.2">
      <c r="A55" s="28" t="s">
        <v>264</v>
      </c>
      <c r="B55" s="188" t="s">
        <v>701</v>
      </c>
      <c r="C55" s="152"/>
      <c r="D55" s="137"/>
      <c r="E55" s="182"/>
      <c r="F55" s="164"/>
      <c r="G55" s="158"/>
      <c r="H55" s="147"/>
      <c r="I55" s="182"/>
      <c r="J55" s="164"/>
      <c r="K55" s="99"/>
      <c r="L55" s="115" t="s">
        <v>537</v>
      </c>
      <c r="M55" s="115" t="s">
        <v>674</v>
      </c>
      <c r="N55" s="113" t="s">
        <v>13</v>
      </c>
      <c r="O55" s="111"/>
    </row>
    <row r="56" spans="1:15" ht="34.5" customHeight="1" x14ac:dyDescent="0.2">
      <c r="A56" s="281" t="s">
        <v>265</v>
      </c>
      <c r="B56" s="113"/>
      <c r="C56" s="152">
        <v>2</v>
      </c>
      <c r="D56" s="137">
        <v>356943.94</v>
      </c>
      <c r="E56" s="182">
        <f t="shared" si="6"/>
        <v>1.8213852750483251E-3</v>
      </c>
      <c r="F56" s="164" t="s">
        <v>563</v>
      </c>
      <c r="G56" s="158">
        <v>2</v>
      </c>
      <c r="H56" s="147">
        <v>625780</v>
      </c>
      <c r="I56" s="182">
        <f t="shared" si="7"/>
        <v>3.6281429392631291E-3</v>
      </c>
      <c r="J56" s="164" t="s">
        <v>563</v>
      </c>
      <c r="K56" s="99"/>
      <c r="L56" s="111"/>
      <c r="M56" s="111"/>
      <c r="N56" s="113"/>
      <c r="O56" s="111"/>
    </row>
    <row r="57" spans="1:15" ht="46.5" customHeight="1" x14ac:dyDescent="0.2">
      <c r="A57" s="28" t="s">
        <v>266</v>
      </c>
      <c r="B57" s="113" t="s">
        <v>671</v>
      </c>
      <c r="C57" s="152"/>
      <c r="D57" s="137"/>
      <c r="E57" s="182"/>
      <c r="F57" s="164"/>
      <c r="G57" s="158"/>
      <c r="H57" s="147"/>
      <c r="I57" s="182"/>
      <c r="J57" s="164"/>
      <c r="K57" s="99" t="s">
        <v>650</v>
      </c>
      <c r="L57" s="111" t="s">
        <v>571</v>
      </c>
      <c r="M57" s="111" t="s">
        <v>622</v>
      </c>
      <c r="N57" s="113" t="s">
        <v>13</v>
      </c>
      <c r="O57" s="111" t="s">
        <v>623</v>
      </c>
    </row>
    <row r="58" spans="1:15" ht="47.25" customHeight="1" x14ac:dyDescent="0.2">
      <c r="A58" s="28" t="s">
        <v>267</v>
      </c>
      <c r="B58" s="116" t="s">
        <v>702</v>
      </c>
      <c r="C58" s="152"/>
      <c r="D58" s="137"/>
      <c r="E58" s="182"/>
      <c r="F58" s="164"/>
      <c r="G58" s="158"/>
      <c r="H58" s="147"/>
      <c r="I58" s="182"/>
      <c r="J58" s="164"/>
      <c r="K58" s="99" t="s">
        <v>714</v>
      </c>
      <c r="L58" s="115" t="s">
        <v>571</v>
      </c>
      <c r="M58" s="115" t="s">
        <v>622</v>
      </c>
      <c r="N58" s="113" t="s">
        <v>13</v>
      </c>
      <c r="O58" s="111" t="s">
        <v>624</v>
      </c>
    </row>
    <row r="59" spans="1:15" ht="70.5" customHeight="1" thickBot="1" x14ac:dyDescent="0.25">
      <c r="A59" s="28" t="s">
        <v>268</v>
      </c>
      <c r="B59" s="113" t="s">
        <v>672</v>
      </c>
      <c r="C59" s="171"/>
      <c r="D59" s="172"/>
      <c r="E59" s="184"/>
      <c r="F59" s="173"/>
      <c r="G59" s="174"/>
      <c r="H59" s="175"/>
      <c r="I59" s="184"/>
      <c r="J59" s="173"/>
      <c r="K59" s="99" t="s">
        <v>651</v>
      </c>
      <c r="L59" s="111" t="s">
        <v>616</v>
      </c>
      <c r="M59" s="111" t="s">
        <v>683</v>
      </c>
      <c r="N59" s="113" t="s">
        <v>13</v>
      </c>
      <c r="O59" s="111"/>
    </row>
    <row r="60" spans="1:15" x14ac:dyDescent="0.2">
      <c r="A60" s="96" t="s">
        <v>232</v>
      </c>
      <c r="B60" s="92"/>
      <c r="C60" s="154"/>
      <c r="D60" s="140"/>
      <c r="E60" s="185"/>
      <c r="F60" s="166"/>
      <c r="G60" s="159"/>
      <c r="H60" s="148"/>
      <c r="I60" s="185"/>
      <c r="J60" s="166"/>
      <c r="K60" s="92"/>
      <c r="L60" s="92"/>
      <c r="M60" s="92"/>
      <c r="N60" s="92"/>
      <c r="O60" s="92"/>
    </row>
    <row r="61" spans="1:15" x14ac:dyDescent="0.2">
      <c r="A61" s="193" t="s">
        <v>440</v>
      </c>
      <c r="B61" s="92"/>
      <c r="C61" s="154"/>
      <c r="D61" s="141">
        <v>2528833.13</v>
      </c>
      <c r="E61" s="182">
        <f>D61/$D$6</f>
        <v>1.2903929468690144E-2</v>
      </c>
      <c r="F61" s="166"/>
      <c r="G61" s="159"/>
      <c r="H61" s="186">
        <v>0</v>
      </c>
      <c r="I61" s="182">
        <f>H61/$H$6</f>
        <v>0</v>
      </c>
      <c r="J61" s="166"/>
      <c r="K61" s="92"/>
      <c r="L61" s="92"/>
      <c r="M61" s="92"/>
      <c r="N61" s="92"/>
      <c r="O61" s="92"/>
    </row>
    <row r="62" spans="1:15" x14ac:dyDescent="0.2">
      <c r="C62" s="130"/>
      <c r="G62" s="130"/>
      <c r="H62" s="130"/>
      <c r="I62" s="179"/>
      <c r="J62" s="4"/>
    </row>
    <row r="63" spans="1:15" x14ac:dyDescent="0.2">
      <c r="C63" s="130"/>
      <c r="G63" s="130"/>
      <c r="H63" s="130"/>
      <c r="I63" s="179"/>
      <c r="J63" s="4"/>
    </row>
    <row r="64" spans="1:15" x14ac:dyDescent="0.2">
      <c r="C64" s="130"/>
      <c r="D64" s="142"/>
      <c r="G64" s="130"/>
      <c r="H64" s="130"/>
      <c r="I64" s="179"/>
      <c r="J64" s="4"/>
    </row>
    <row r="65" spans="4:10" x14ac:dyDescent="0.2">
      <c r="D65" s="143"/>
      <c r="E65" s="143"/>
      <c r="F65" s="167"/>
      <c r="G65" s="143"/>
      <c r="H65" s="143"/>
      <c r="I65" s="179"/>
      <c r="J65" s="4"/>
    </row>
    <row r="66" spans="4:10" x14ac:dyDescent="0.2">
      <c r="H66" s="130"/>
      <c r="I66" s="179"/>
      <c r="J66" s="4"/>
    </row>
    <row r="67" spans="4:10" x14ac:dyDescent="0.2">
      <c r="H67" s="130"/>
      <c r="I67" s="179"/>
      <c r="J67" s="4"/>
    </row>
    <row r="68" spans="4:10" x14ac:dyDescent="0.2">
      <c r="H68" s="130"/>
      <c r="I68" s="179"/>
      <c r="J68" s="4"/>
    </row>
    <row r="69" spans="4:10" x14ac:dyDescent="0.2">
      <c r="H69" s="130"/>
      <c r="I69" s="179"/>
      <c r="J69" s="4"/>
    </row>
    <row r="70" spans="4:10" x14ac:dyDescent="0.2">
      <c r="H70" s="130"/>
      <c r="I70" s="179"/>
      <c r="J70" s="4"/>
    </row>
    <row r="71" spans="4:10" x14ac:dyDescent="0.2">
      <c r="H71" s="130"/>
      <c r="I71" s="179"/>
      <c r="J71" s="4"/>
    </row>
    <row r="72" spans="4:10" x14ac:dyDescent="0.2">
      <c r="H72" s="130"/>
      <c r="I72" s="179"/>
      <c r="J72" s="4"/>
    </row>
    <row r="73" spans="4:10" x14ac:dyDescent="0.2">
      <c r="H73" s="130"/>
      <c r="I73" s="179"/>
      <c r="J73" s="4"/>
    </row>
    <row r="74" spans="4:10" x14ac:dyDescent="0.2">
      <c r="H74" s="130"/>
      <c r="I74" s="179"/>
      <c r="J74" s="4"/>
    </row>
    <row r="75" spans="4:10" x14ac:dyDescent="0.2">
      <c r="H75" s="130"/>
      <c r="I75" s="179"/>
      <c r="J75" s="4"/>
    </row>
    <row r="76" spans="4:10" x14ac:dyDescent="0.2">
      <c r="H76" s="130"/>
      <c r="I76" s="179"/>
      <c r="J76" s="4"/>
    </row>
    <row r="77" spans="4:10" x14ac:dyDescent="0.2">
      <c r="H77" s="130"/>
      <c r="I77" s="179"/>
      <c r="J77" s="4"/>
    </row>
  </sheetData>
  <mergeCells count="6">
    <mergeCell ref="C4:D4"/>
    <mergeCell ref="G4:H4"/>
    <mergeCell ref="C11:F11"/>
    <mergeCell ref="G11:J11"/>
    <mergeCell ref="B1:C1"/>
    <mergeCell ref="B2:C2"/>
  </mergeCells>
  <conditionalFormatting sqref="A13 A29 A46">
    <cfRule type="expression" dxfId="84" priority="81" stopIfTrue="1">
      <formula>$A13="O"</formula>
    </cfRule>
    <cfRule type="expression" dxfId="83" priority="82" stopIfTrue="1">
      <formula>$A13="S"</formula>
    </cfRule>
  </conditionalFormatting>
  <conditionalFormatting sqref="A13 A29 A46">
    <cfRule type="expression" dxfId="82" priority="83">
      <formula>$A13="O"</formula>
    </cfRule>
    <cfRule type="expression" dxfId="81" priority="84">
      <formula>$A13="S"</formula>
    </cfRule>
    <cfRule type="expression" dxfId="80" priority="85">
      <formula>$A13="G"</formula>
    </cfRule>
  </conditionalFormatting>
  <conditionalFormatting sqref="A21:A25 A14:A17">
    <cfRule type="expression" dxfId="79" priority="76" stopIfTrue="1">
      <formula>$A14="O"</formula>
    </cfRule>
    <cfRule type="expression" dxfId="78" priority="77" stopIfTrue="1">
      <formula>$A14="S"</formula>
    </cfRule>
  </conditionalFormatting>
  <conditionalFormatting sqref="A21:A25 A14:A17">
    <cfRule type="expression" dxfId="77" priority="78">
      <formula>$A14="O"</formula>
    </cfRule>
    <cfRule type="expression" dxfId="76" priority="79">
      <formula>$A14="S"</formula>
    </cfRule>
    <cfRule type="expression" dxfId="75" priority="80">
      <formula>$A14="G"</formula>
    </cfRule>
  </conditionalFormatting>
  <conditionalFormatting sqref="A18">
    <cfRule type="expression" dxfId="74" priority="71" stopIfTrue="1">
      <formula>$A18="O"</formula>
    </cfRule>
    <cfRule type="expression" dxfId="73" priority="72" stopIfTrue="1">
      <formula>$A18="S"</formula>
    </cfRule>
  </conditionalFormatting>
  <conditionalFormatting sqref="A18">
    <cfRule type="expression" dxfId="72" priority="73">
      <formula>$A18="O"</formula>
    </cfRule>
    <cfRule type="expression" dxfId="71" priority="74">
      <formula>$A18="S"</formula>
    </cfRule>
    <cfRule type="expression" dxfId="70" priority="75">
      <formula>$A18="G"</formula>
    </cfRule>
  </conditionalFormatting>
  <conditionalFormatting sqref="A19">
    <cfRule type="expression" dxfId="69" priority="66" stopIfTrue="1">
      <formula>$A19="O"</formula>
    </cfRule>
    <cfRule type="expression" dxfId="68" priority="67" stopIfTrue="1">
      <formula>$A19="S"</formula>
    </cfRule>
  </conditionalFormatting>
  <conditionalFormatting sqref="A19">
    <cfRule type="expression" dxfId="67" priority="68">
      <formula>$A19="O"</formula>
    </cfRule>
    <cfRule type="expression" dxfId="66" priority="69">
      <formula>$A19="S"</formula>
    </cfRule>
    <cfRule type="expression" dxfId="65" priority="70">
      <formula>$A19="G"</formula>
    </cfRule>
  </conditionalFormatting>
  <conditionalFormatting sqref="A20">
    <cfRule type="expression" dxfId="64" priority="61" stopIfTrue="1">
      <formula>$A20="O"</formula>
    </cfRule>
    <cfRule type="expression" dxfId="63" priority="62" stopIfTrue="1">
      <formula>$A20="S"</formula>
    </cfRule>
  </conditionalFormatting>
  <conditionalFormatting sqref="A20">
    <cfRule type="expression" dxfId="62" priority="63">
      <formula>$A20="O"</formula>
    </cfRule>
    <cfRule type="expression" dxfId="61" priority="64">
      <formula>$A20="S"</formula>
    </cfRule>
    <cfRule type="expression" dxfId="60" priority="65">
      <formula>$A20="G"</formula>
    </cfRule>
  </conditionalFormatting>
  <conditionalFormatting sqref="A26">
    <cfRule type="expression" dxfId="59" priority="56" stopIfTrue="1">
      <formula>$A26="O"</formula>
    </cfRule>
    <cfRule type="expression" dxfId="58" priority="57" stopIfTrue="1">
      <formula>$A26="S"</formula>
    </cfRule>
  </conditionalFormatting>
  <conditionalFormatting sqref="A26">
    <cfRule type="expression" dxfId="57" priority="58">
      <formula>$A26="O"</formula>
    </cfRule>
    <cfRule type="expression" dxfId="56" priority="59">
      <formula>$A26="S"</formula>
    </cfRule>
    <cfRule type="expression" dxfId="55" priority="60">
      <formula>$A26="G"</formula>
    </cfRule>
  </conditionalFormatting>
  <conditionalFormatting sqref="A27">
    <cfRule type="expression" dxfId="54" priority="51" stopIfTrue="1">
      <formula>$A27="O"</formula>
    </cfRule>
    <cfRule type="expression" dxfId="53" priority="52" stopIfTrue="1">
      <formula>$A27="S"</formula>
    </cfRule>
  </conditionalFormatting>
  <conditionalFormatting sqref="A27">
    <cfRule type="expression" dxfId="52" priority="53">
      <formula>$A27="O"</formula>
    </cfRule>
    <cfRule type="expression" dxfId="51" priority="54">
      <formula>$A27="S"</formula>
    </cfRule>
    <cfRule type="expression" dxfId="50" priority="55">
      <formula>$A27="G"</formula>
    </cfRule>
  </conditionalFormatting>
  <conditionalFormatting sqref="A28">
    <cfRule type="expression" dxfId="49" priority="46" stopIfTrue="1">
      <formula>$A28="O"</formula>
    </cfRule>
    <cfRule type="expression" dxfId="48" priority="47" stopIfTrue="1">
      <formula>$A28="S"</formula>
    </cfRule>
  </conditionalFormatting>
  <conditionalFormatting sqref="A28">
    <cfRule type="expression" dxfId="47" priority="48">
      <formula>$A28="O"</formula>
    </cfRule>
    <cfRule type="expression" dxfId="46" priority="49">
      <formula>$A28="S"</formula>
    </cfRule>
    <cfRule type="expression" dxfId="45" priority="50">
      <formula>$A28="G"</formula>
    </cfRule>
  </conditionalFormatting>
  <conditionalFormatting sqref="A30 A33 A36:A42">
    <cfRule type="expression" dxfId="44" priority="41" stopIfTrue="1">
      <formula>$A30="O"</formula>
    </cfRule>
    <cfRule type="expression" dxfId="43" priority="42" stopIfTrue="1">
      <formula>$A30="S"</formula>
    </cfRule>
  </conditionalFormatting>
  <conditionalFormatting sqref="A30 A33 A36:A42">
    <cfRule type="expression" dxfId="42" priority="43">
      <formula>$A30="O"</formula>
    </cfRule>
    <cfRule type="expression" dxfId="41" priority="44">
      <formula>$A30="S"</formula>
    </cfRule>
    <cfRule type="expression" dxfId="40" priority="45">
      <formula>$A30="G"</formula>
    </cfRule>
  </conditionalFormatting>
  <conditionalFormatting sqref="A31">
    <cfRule type="expression" dxfId="39" priority="36" stopIfTrue="1">
      <formula>$A31="O"</formula>
    </cfRule>
    <cfRule type="expression" dxfId="38" priority="37" stopIfTrue="1">
      <formula>$A31="S"</formula>
    </cfRule>
  </conditionalFormatting>
  <conditionalFormatting sqref="A31">
    <cfRule type="expression" dxfId="37" priority="38">
      <formula>$A31="O"</formula>
    </cfRule>
    <cfRule type="expression" dxfId="36" priority="39">
      <formula>$A31="S"</formula>
    </cfRule>
    <cfRule type="expression" dxfId="35" priority="40">
      <formula>$A31="G"</formula>
    </cfRule>
  </conditionalFormatting>
  <conditionalFormatting sqref="A32">
    <cfRule type="expression" dxfId="34" priority="31" stopIfTrue="1">
      <formula>$A32="O"</formula>
    </cfRule>
    <cfRule type="expression" dxfId="33" priority="32" stopIfTrue="1">
      <formula>$A32="S"</formula>
    </cfRule>
  </conditionalFormatting>
  <conditionalFormatting sqref="A32">
    <cfRule type="expression" dxfId="32" priority="33">
      <formula>$A32="O"</formula>
    </cfRule>
    <cfRule type="expression" dxfId="31" priority="34">
      <formula>$A32="S"</formula>
    </cfRule>
    <cfRule type="expression" dxfId="30" priority="35">
      <formula>$A32="G"</formula>
    </cfRule>
  </conditionalFormatting>
  <conditionalFormatting sqref="A34">
    <cfRule type="expression" dxfId="29" priority="26" stopIfTrue="1">
      <formula>$A34="O"</formula>
    </cfRule>
    <cfRule type="expression" dxfId="28" priority="27" stopIfTrue="1">
      <formula>$A34="S"</formula>
    </cfRule>
  </conditionalFormatting>
  <conditionalFormatting sqref="A34">
    <cfRule type="expression" dxfId="27" priority="28">
      <formula>$A34="O"</formula>
    </cfRule>
    <cfRule type="expression" dxfId="26" priority="29">
      <formula>$A34="S"</formula>
    </cfRule>
    <cfRule type="expression" dxfId="25" priority="30">
      <formula>$A34="G"</formula>
    </cfRule>
  </conditionalFormatting>
  <conditionalFormatting sqref="A35">
    <cfRule type="expression" dxfId="24" priority="21" stopIfTrue="1">
      <formula>$A35="O"</formula>
    </cfRule>
    <cfRule type="expression" dxfId="23" priority="22" stopIfTrue="1">
      <formula>$A35="S"</formula>
    </cfRule>
  </conditionalFormatting>
  <conditionalFormatting sqref="A35">
    <cfRule type="expression" dxfId="22" priority="23">
      <formula>$A35="O"</formula>
    </cfRule>
    <cfRule type="expression" dxfId="21" priority="24">
      <formula>$A35="S"</formula>
    </cfRule>
    <cfRule type="expression" dxfId="20" priority="25">
      <formula>$A35="G"</formula>
    </cfRule>
  </conditionalFormatting>
  <conditionalFormatting sqref="A43">
    <cfRule type="expression" dxfId="19" priority="16" stopIfTrue="1">
      <formula>$A43="O"</formula>
    </cfRule>
    <cfRule type="expression" dxfId="18" priority="17" stopIfTrue="1">
      <formula>$A43="S"</formula>
    </cfRule>
  </conditionalFormatting>
  <conditionalFormatting sqref="A43">
    <cfRule type="expression" dxfId="17" priority="18">
      <formula>$A43="O"</formula>
    </cfRule>
    <cfRule type="expression" dxfId="16" priority="19">
      <formula>$A43="S"</formula>
    </cfRule>
    <cfRule type="expression" dxfId="15" priority="20">
      <formula>$A43="G"</formula>
    </cfRule>
  </conditionalFormatting>
  <conditionalFormatting sqref="A47:A59">
    <cfRule type="expression" dxfId="14" priority="11" stopIfTrue="1">
      <formula>$A47="O"</formula>
    </cfRule>
    <cfRule type="expression" dxfId="13" priority="12" stopIfTrue="1">
      <formula>$A47="S"</formula>
    </cfRule>
  </conditionalFormatting>
  <conditionalFormatting sqref="A47:A59">
    <cfRule type="expression" dxfId="12" priority="13">
      <formula>$A47="O"</formula>
    </cfRule>
    <cfRule type="expression" dxfId="11" priority="14">
      <formula>$A47="S"</formula>
    </cfRule>
    <cfRule type="expression" dxfId="10" priority="15">
      <formula>$A47="G"</formula>
    </cfRule>
  </conditionalFormatting>
  <conditionalFormatting sqref="A44">
    <cfRule type="expression" dxfId="9" priority="6" stopIfTrue="1">
      <formula>$A44="O"</formula>
    </cfRule>
    <cfRule type="expression" dxfId="8" priority="7" stopIfTrue="1">
      <formula>$A44="S"</formula>
    </cfRule>
  </conditionalFormatting>
  <conditionalFormatting sqref="A44">
    <cfRule type="expression" dxfId="7" priority="8">
      <formula>$A44="O"</formula>
    </cfRule>
    <cfRule type="expression" dxfId="6" priority="9">
      <formula>$A44="S"</formula>
    </cfRule>
    <cfRule type="expression" dxfId="5" priority="10">
      <formula>$A44="G"</formula>
    </cfRule>
  </conditionalFormatting>
  <conditionalFormatting sqref="A45">
    <cfRule type="expression" dxfId="4" priority="1" stopIfTrue="1">
      <formula>$A45="O"</formula>
    </cfRule>
    <cfRule type="expression" dxfId="3" priority="2" stopIfTrue="1">
      <formula>$A45="S"</formula>
    </cfRule>
  </conditionalFormatting>
  <conditionalFormatting sqref="A45">
    <cfRule type="expression" dxfId="2" priority="3">
      <formula>$A45="O"</formula>
    </cfRule>
    <cfRule type="expression" dxfId="1" priority="4">
      <formula>$A45="S"</formula>
    </cfRule>
    <cfRule type="expression" dxfId="0" priority="5">
      <formula>$A45="G"</formula>
    </cfRule>
  </conditionalFormatting>
  <pageMargins left="0.7" right="0.7" top="0.75" bottom="0.75" header="0.3" footer="0.3"/>
  <pageSetup paperSize="5" scale="43" fitToHeight="0" orientation="landscape" r:id="rId1"/>
  <headerFooter>
    <oddHeader>&amp;C&amp;"Arial,Bold"&amp;14&amp;UComprehensive Strategic Plan Summary
&amp;"Arial,Regular"&amp;12&amp;U(Study Step 1: Agency Legal Directives, Plan and Resources; and Study Step 2: Performance)</oddHeader>
    <oddFooter>&amp;RThe contents of this chart are considered sworn testimony from the Agency Director.</oddFooter>
  </headerFooter>
  <rowBreaks count="2" manualBreakCount="2">
    <brk id="28" max="16383" man="1"/>
    <brk id="4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'[1]Drop Down Options'!#REF!</xm:f>
          </x14:formula1>
          <xm:sqref>N14 N29 N46:N47</xm:sqref>
        </x14:dataValidation>
        <x14:dataValidation type="list" allowBlank="1" showInputMessage="1" showErrorMessage="1">
          <x14:formula1>
            <xm:f>'Drop Down Options'!$C$23:$C$24</xm:f>
          </x14:formula1>
          <xm:sqref>N15:N28 N30:N45 N48:N59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26"/>
  <sheetViews>
    <sheetView workbookViewId="0">
      <selection activeCell="B6" sqref="B6"/>
    </sheetView>
  </sheetViews>
  <sheetFormatPr defaultColWidth="9.140625" defaultRowHeight="12.75" x14ac:dyDescent="0.2"/>
  <cols>
    <col min="1" max="1" width="9" style="19" customWidth="1"/>
    <col min="2" max="2" width="75" style="112" customWidth="1"/>
    <col min="3" max="3" width="14.85546875" style="63" bestFit="1" customWidth="1"/>
    <col min="4" max="4" width="15.140625" style="91" customWidth="1"/>
    <col min="5" max="5" width="16" style="91" customWidth="1"/>
    <col min="6" max="6" width="17" style="91" customWidth="1"/>
    <col min="7" max="7" width="16.85546875" style="112" customWidth="1"/>
    <col min="8" max="8" width="16.28515625" style="112" customWidth="1"/>
    <col min="9" max="12" width="16.140625" style="91" customWidth="1"/>
    <col min="13" max="13" width="16.28515625" style="112" customWidth="1"/>
    <col min="14" max="18" width="16.140625" style="91" customWidth="1"/>
    <col min="19" max="20" width="16.28515625" style="112" customWidth="1"/>
    <col min="21" max="23" width="16.140625" style="91" customWidth="1"/>
    <col min="24" max="26" width="16.28515625" style="112" customWidth="1"/>
    <col min="27" max="28" width="16.140625" style="91" customWidth="1"/>
    <col min="29" max="29" width="16.28515625" style="112" customWidth="1"/>
    <col min="30" max="30" width="16.140625" style="91" customWidth="1"/>
    <col min="31" max="34" width="16.28515625" style="112" customWidth="1"/>
    <col min="35" max="35" width="16.140625" style="91" customWidth="1"/>
    <col min="36" max="36" width="16.28515625" style="112" customWidth="1"/>
    <col min="37" max="16384" width="9.140625" style="112"/>
  </cols>
  <sheetData>
    <row r="1" spans="1:36" s="3" customFormat="1" ht="12.75" customHeight="1" x14ac:dyDescent="0.2">
      <c r="A1" s="2"/>
      <c r="B1" s="1" t="s">
        <v>0</v>
      </c>
      <c r="C1" s="311" t="s">
        <v>740</v>
      </c>
      <c r="D1" s="312"/>
      <c r="E1" s="312"/>
      <c r="F1" s="313"/>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row>
    <row r="2" spans="1:36" s="3" customFormat="1" x14ac:dyDescent="0.2">
      <c r="A2" s="2"/>
      <c r="B2" s="1" t="s">
        <v>1</v>
      </c>
      <c r="C2" s="308">
        <v>43168</v>
      </c>
      <c r="D2" s="309"/>
      <c r="E2" s="309"/>
      <c r="F2" s="310"/>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row>
    <row r="3" spans="1:36" s="3" customFormat="1" x14ac:dyDescent="0.2">
      <c r="A3" s="2"/>
      <c r="B3" s="33"/>
      <c r="C3" s="66"/>
      <c r="D3" s="4"/>
      <c r="E3" s="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row>
    <row r="4" spans="1:36" x14ac:dyDescent="0.2">
      <c r="B4" s="306" t="s">
        <v>147</v>
      </c>
      <c r="C4" s="306"/>
      <c r="D4" s="306"/>
      <c r="E4" s="306"/>
      <c r="F4" s="306"/>
      <c r="G4" s="306"/>
      <c r="H4" s="306"/>
      <c r="I4" s="306"/>
      <c r="J4" s="303"/>
      <c r="K4" s="303"/>
      <c r="L4" s="303"/>
      <c r="M4" s="303"/>
      <c r="N4" s="112"/>
      <c r="O4" s="112"/>
      <c r="P4" s="112"/>
      <c r="Q4" s="112"/>
      <c r="R4" s="112"/>
      <c r="U4" s="112"/>
      <c r="V4" s="112"/>
      <c r="W4" s="112"/>
      <c r="AA4" s="112"/>
      <c r="AB4" s="112"/>
      <c r="AD4" s="112"/>
      <c r="AI4" s="112"/>
    </row>
    <row r="5" spans="1:36" ht="18.75" x14ac:dyDescent="0.2">
      <c r="A5" s="35" t="s">
        <v>26</v>
      </c>
      <c r="B5" s="227" t="s">
        <v>130</v>
      </c>
      <c r="C5" s="6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row>
    <row r="6" spans="1:36" x14ac:dyDescent="0.2">
      <c r="A6" s="35"/>
      <c r="B6" s="5"/>
      <c r="C6" s="83"/>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row>
    <row r="7" spans="1:36" ht="13.5" thickBot="1" x14ac:dyDescent="0.25">
      <c r="A7" s="35"/>
      <c r="B7" s="107" t="s">
        <v>144</v>
      </c>
      <c r="C7" s="83"/>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row>
    <row r="8" spans="1:36" x14ac:dyDescent="0.2">
      <c r="A8" s="43"/>
      <c r="B8" s="69" t="s">
        <v>175</v>
      </c>
      <c r="C8" s="295"/>
      <c r="D8" s="296" t="s">
        <v>136</v>
      </c>
      <c r="E8" s="297" t="s">
        <v>137</v>
      </c>
      <c r="F8" s="296" t="s">
        <v>138</v>
      </c>
      <c r="G8" s="297" t="s">
        <v>139</v>
      </c>
      <c r="H8" s="296" t="s">
        <v>446</v>
      </c>
      <c r="I8" s="297" t="s">
        <v>447</v>
      </c>
      <c r="J8" s="296" t="s">
        <v>448</v>
      </c>
      <c r="K8" s="297" t="s">
        <v>449</v>
      </c>
      <c r="L8" s="296" t="s">
        <v>450</v>
      </c>
      <c r="M8" s="297" t="s">
        <v>451</v>
      </c>
      <c r="N8" s="296" t="s">
        <v>452</v>
      </c>
      <c r="O8" s="297" t="s">
        <v>453</v>
      </c>
      <c r="P8" s="296" t="s">
        <v>454</v>
      </c>
      <c r="Q8" s="297" t="s">
        <v>456</v>
      </c>
      <c r="R8" s="296" t="s">
        <v>455</v>
      </c>
      <c r="S8" s="297" t="s">
        <v>457</v>
      </c>
      <c r="T8" s="296" t="s">
        <v>458</v>
      </c>
      <c r="U8" s="297" t="s">
        <v>459</v>
      </c>
      <c r="V8" s="296" t="s">
        <v>460</v>
      </c>
      <c r="W8" s="297" t="s">
        <v>461</v>
      </c>
      <c r="X8" s="296" t="s">
        <v>462</v>
      </c>
      <c r="Y8" s="297" t="s">
        <v>463</v>
      </c>
      <c r="Z8" s="297" t="s">
        <v>464</v>
      </c>
      <c r="AA8" s="297" t="s">
        <v>465</v>
      </c>
      <c r="AB8" s="296" t="s">
        <v>466</v>
      </c>
      <c r="AC8" s="297" t="s">
        <v>467</v>
      </c>
      <c r="AD8" s="296" t="s">
        <v>468</v>
      </c>
      <c r="AE8" s="297" t="s">
        <v>469</v>
      </c>
      <c r="AF8" s="296" t="s">
        <v>470</v>
      </c>
      <c r="AG8" s="297" t="s">
        <v>471</v>
      </c>
      <c r="AH8" s="296" t="s">
        <v>472</v>
      </c>
      <c r="AI8" s="297" t="s">
        <v>473</v>
      </c>
      <c r="AJ8" s="298" t="s">
        <v>474</v>
      </c>
    </row>
    <row r="9" spans="1:36" ht="63.75" x14ac:dyDescent="0.2">
      <c r="A9" s="2" t="s">
        <v>77</v>
      </c>
      <c r="B9" s="44" t="s">
        <v>176</v>
      </c>
      <c r="C9" s="61"/>
      <c r="D9" s="282" t="s">
        <v>304</v>
      </c>
      <c r="E9" s="283" t="s">
        <v>748</v>
      </c>
      <c r="F9" s="282" t="s">
        <v>400</v>
      </c>
      <c r="G9" s="283" t="s">
        <v>399</v>
      </c>
      <c r="H9" s="282" t="s">
        <v>444</v>
      </c>
      <c r="I9" s="283" t="s">
        <v>381</v>
      </c>
      <c r="J9" s="282" t="s">
        <v>320</v>
      </c>
      <c r="K9" s="283" t="s">
        <v>741</v>
      </c>
      <c r="L9" s="282" t="s">
        <v>742</v>
      </c>
      <c r="M9" s="283" t="s">
        <v>743</v>
      </c>
      <c r="N9" s="282" t="s">
        <v>306</v>
      </c>
      <c r="O9" s="283" t="s">
        <v>353</v>
      </c>
      <c r="P9" s="282" t="s">
        <v>744</v>
      </c>
      <c r="Q9" s="283" t="s">
        <v>745</v>
      </c>
      <c r="R9" s="282" t="s">
        <v>355</v>
      </c>
      <c r="S9" s="283" t="s">
        <v>308</v>
      </c>
      <c r="T9" s="282" t="s">
        <v>356</v>
      </c>
      <c r="U9" s="283" t="s">
        <v>371</v>
      </c>
      <c r="V9" s="282" t="s">
        <v>313</v>
      </c>
      <c r="W9" s="283" t="s">
        <v>307</v>
      </c>
      <c r="X9" s="282" t="s">
        <v>310</v>
      </c>
      <c r="Y9" s="283" t="s">
        <v>746</v>
      </c>
      <c r="Z9" s="282" t="s">
        <v>747</v>
      </c>
      <c r="AA9" s="283" t="s">
        <v>379</v>
      </c>
      <c r="AB9" s="282" t="s">
        <v>311</v>
      </c>
      <c r="AC9" s="283" t="s">
        <v>373</v>
      </c>
      <c r="AD9" s="282" t="s">
        <v>315</v>
      </c>
      <c r="AE9" s="283" t="s">
        <v>725</v>
      </c>
      <c r="AF9" s="282" t="s">
        <v>316</v>
      </c>
      <c r="AG9" s="283" t="s">
        <v>317</v>
      </c>
      <c r="AH9" s="282" t="s">
        <v>738</v>
      </c>
      <c r="AI9" s="283" t="s">
        <v>319</v>
      </c>
      <c r="AJ9" s="284" t="s">
        <v>305</v>
      </c>
    </row>
    <row r="10" spans="1:36" x14ac:dyDescent="0.2">
      <c r="A10" s="2" t="s">
        <v>78</v>
      </c>
      <c r="B10" s="44" t="s">
        <v>24</v>
      </c>
      <c r="C10" s="61"/>
      <c r="D10" s="285" t="s">
        <v>233</v>
      </c>
      <c r="E10" s="14" t="s">
        <v>233</v>
      </c>
      <c r="F10" s="285" t="s">
        <v>234</v>
      </c>
      <c r="G10" s="14" t="s">
        <v>234</v>
      </c>
      <c r="H10" s="285" t="s">
        <v>234</v>
      </c>
      <c r="I10" s="14" t="s">
        <v>233</v>
      </c>
      <c r="J10" s="285" t="s">
        <v>234</v>
      </c>
      <c r="K10" s="14" t="s">
        <v>234</v>
      </c>
      <c r="L10" s="285" t="s">
        <v>234</v>
      </c>
      <c r="M10" s="14" t="s">
        <v>233</v>
      </c>
      <c r="N10" s="285" t="s">
        <v>234</v>
      </c>
      <c r="O10" s="14" t="s">
        <v>233</v>
      </c>
      <c r="P10" s="285" t="s">
        <v>233</v>
      </c>
      <c r="Q10" s="14" t="s">
        <v>233</v>
      </c>
      <c r="R10" s="285" t="s">
        <v>233</v>
      </c>
      <c r="S10" s="14" t="s">
        <v>233</v>
      </c>
      <c r="T10" s="285" t="s">
        <v>233</v>
      </c>
      <c r="U10" s="14" t="s">
        <v>233</v>
      </c>
      <c r="V10" s="285" t="s">
        <v>233</v>
      </c>
      <c r="W10" s="14" t="s">
        <v>233</v>
      </c>
      <c r="X10" s="285" t="s">
        <v>233</v>
      </c>
      <c r="Y10" s="14" t="s">
        <v>233</v>
      </c>
      <c r="Z10" s="285" t="s">
        <v>233</v>
      </c>
      <c r="AA10" s="14" t="s">
        <v>233</v>
      </c>
      <c r="AB10" s="285" t="s">
        <v>233</v>
      </c>
      <c r="AC10" s="14" t="s">
        <v>233</v>
      </c>
      <c r="AD10" s="285" t="s">
        <v>233</v>
      </c>
      <c r="AE10" s="14" t="s">
        <v>233</v>
      </c>
      <c r="AF10" s="285" t="s">
        <v>233</v>
      </c>
      <c r="AG10" s="14" t="s">
        <v>233</v>
      </c>
      <c r="AH10" s="285" t="s">
        <v>233</v>
      </c>
      <c r="AI10" s="14" t="s">
        <v>233</v>
      </c>
      <c r="AJ10" s="286" t="s">
        <v>233</v>
      </c>
    </row>
    <row r="11" spans="1:36" x14ac:dyDescent="0.2">
      <c r="A11" s="2" t="s">
        <v>79</v>
      </c>
      <c r="B11" s="44" t="s">
        <v>39</v>
      </c>
      <c r="C11" s="61"/>
      <c r="D11" s="285" t="s">
        <v>10</v>
      </c>
      <c r="E11" s="14" t="s">
        <v>10</v>
      </c>
      <c r="F11" s="285" t="s">
        <v>10</v>
      </c>
      <c r="G11" s="14" t="s">
        <v>10</v>
      </c>
      <c r="H11" s="285" t="s">
        <v>10</v>
      </c>
      <c r="I11" s="14" t="s">
        <v>235</v>
      </c>
      <c r="J11" s="285" t="s">
        <v>235</v>
      </c>
      <c r="K11" s="14" t="s">
        <v>235</v>
      </c>
      <c r="L11" s="285" t="s">
        <v>235</v>
      </c>
      <c r="M11" s="14" t="s">
        <v>235</v>
      </c>
      <c r="N11" s="285" t="s">
        <v>11</v>
      </c>
      <c r="O11" s="14" t="s">
        <v>235</v>
      </c>
      <c r="P11" s="285" t="s">
        <v>235</v>
      </c>
      <c r="Q11" s="14" t="s">
        <v>235</v>
      </c>
      <c r="R11" s="285" t="s">
        <v>235</v>
      </c>
      <c r="S11" s="14" t="s">
        <v>235</v>
      </c>
      <c r="T11" s="285" t="s">
        <v>235</v>
      </c>
      <c r="U11" s="14" t="s">
        <v>235</v>
      </c>
      <c r="V11" s="285" t="s">
        <v>235</v>
      </c>
      <c r="W11" s="14" t="s">
        <v>235</v>
      </c>
      <c r="X11" s="285" t="s">
        <v>235</v>
      </c>
      <c r="Y11" s="14" t="s">
        <v>235</v>
      </c>
      <c r="Z11" s="285" t="s">
        <v>235</v>
      </c>
      <c r="AA11" s="14" t="s">
        <v>235</v>
      </c>
      <c r="AB11" s="285" t="s">
        <v>235</v>
      </c>
      <c r="AC11" s="14" t="s">
        <v>235</v>
      </c>
      <c r="AD11" s="285" t="s">
        <v>235</v>
      </c>
      <c r="AE11" s="14" t="s">
        <v>235</v>
      </c>
      <c r="AF11" s="285" t="s">
        <v>235</v>
      </c>
      <c r="AG11" s="14" t="s">
        <v>235</v>
      </c>
      <c r="AH11" s="285" t="s">
        <v>235</v>
      </c>
      <c r="AI11" s="14" t="s">
        <v>235</v>
      </c>
      <c r="AJ11" s="286" t="s">
        <v>11</v>
      </c>
    </row>
    <row r="12" spans="1:36" s="15" customFormat="1" ht="51" x14ac:dyDescent="0.2">
      <c r="A12" s="68" t="s">
        <v>170</v>
      </c>
      <c r="B12" s="44" t="s">
        <v>149</v>
      </c>
      <c r="C12" s="61"/>
      <c r="D12" s="240" t="s">
        <v>540</v>
      </c>
      <c r="E12" s="56" t="s">
        <v>540</v>
      </c>
      <c r="F12" s="240" t="s">
        <v>754</v>
      </c>
      <c r="G12" s="56" t="s">
        <v>386</v>
      </c>
      <c r="H12" s="240" t="s">
        <v>389</v>
      </c>
      <c r="I12" s="56" t="s">
        <v>322</v>
      </c>
      <c r="J12" s="240" t="s">
        <v>387</v>
      </c>
      <c r="K12" s="56" t="s">
        <v>388</v>
      </c>
      <c r="L12" s="240" t="s">
        <v>389</v>
      </c>
      <c r="M12" s="56" t="s">
        <v>392</v>
      </c>
      <c r="N12" s="240" t="s">
        <v>753</v>
      </c>
      <c r="O12" s="56" t="s">
        <v>390</v>
      </c>
      <c r="P12" s="240" t="s">
        <v>391</v>
      </c>
      <c r="Q12" s="56" t="s">
        <v>392</v>
      </c>
      <c r="R12" s="240" t="s">
        <v>393</v>
      </c>
      <c r="S12" s="56" t="s">
        <v>390</v>
      </c>
      <c r="T12" s="240" t="s">
        <v>394</v>
      </c>
      <c r="U12" s="56" t="s">
        <v>390</v>
      </c>
      <c r="V12" s="240" t="s">
        <v>390</v>
      </c>
      <c r="W12" s="56"/>
      <c r="X12" s="240" t="s">
        <v>395</v>
      </c>
      <c r="Y12" s="56" t="s">
        <v>330</v>
      </c>
      <c r="Z12" s="240" t="s">
        <v>394</v>
      </c>
      <c r="AA12" s="56" t="s">
        <v>392</v>
      </c>
      <c r="AB12" s="240" t="s">
        <v>391</v>
      </c>
      <c r="AC12" s="56" t="s">
        <v>392</v>
      </c>
      <c r="AD12" s="240" t="s">
        <v>392</v>
      </c>
      <c r="AE12" s="56" t="s">
        <v>749</v>
      </c>
      <c r="AF12" s="240" t="s">
        <v>392</v>
      </c>
      <c r="AG12" s="56" t="s">
        <v>390</v>
      </c>
      <c r="AH12" s="240" t="s">
        <v>392</v>
      </c>
      <c r="AI12" s="56" t="s">
        <v>391</v>
      </c>
      <c r="AJ12" s="257" t="s">
        <v>750</v>
      </c>
    </row>
    <row r="13" spans="1:36" s="15" customFormat="1" ht="38.25" x14ac:dyDescent="0.2">
      <c r="A13" s="68" t="s">
        <v>171</v>
      </c>
      <c r="B13" s="44" t="s">
        <v>150</v>
      </c>
      <c r="C13" s="61"/>
      <c r="D13" s="240" t="s">
        <v>237</v>
      </c>
      <c r="E13" s="56" t="s">
        <v>237</v>
      </c>
      <c r="F13" s="240" t="s">
        <v>237</v>
      </c>
      <c r="G13" s="56" t="s">
        <v>237</v>
      </c>
      <c r="H13" s="240" t="s">
        <v>237</v>
      </c>
      <c r="I13" s="56" t="s">
        <v>237</v>
      </c>
      <c r="J13" s="240" t="s">
        <v>237</v>
      </c>
      <c r="K13" s="56" t="s">
        <v>237</v>
      </c>
      <c r="L13" s="240" t="s">
        <v>236</v>
      </c>
      <c r="M13" s="56" t="s">
        <v>237</v>
      </c>
      <c r="N13" s="240" t="s">
        <v>237</v>
      </c>
      <c r="O13" s="56" t="s">
        <v>236</v>
      </c>
      <c r="P13" s="240" t="s">
        <v>236</v>
      </c>
      <c r="Q13" s="56" t="s">
        <v>236</v>
      </c>
      <c r="R13" s="240" t="s">
        <v>237</v>
      </c>
      <c r="S13" s="56" t="s">
        <v>236</v>
      </c>
      <c r="T13" s="240" t="s">
        <v>236</v>
      </c>
      <c r="U13" s="56" t="s">
        <v>236</v>
      </c>
      <c r="V13" s="240" t="s">
        <v>236</v>
      </c>
      <c r="W13" s="56" t="s">
        <v>237</v>
      </c>
      <c r="X13" s="240" t="s">
        <v>237</v>
      </c>
      <c r="Y13" s="56" t="s">
        <v>237</v>
      </c>
      <c r="Z13" s="240" t="s">
        <v>237</v>
      </c>
      <c r="AA13" s="56" t="s">
        <v>236</v>
      </c>
      <c r="AB13" s="240" t="s">
        <v>236</v>
      </c>
      <c r="AC13" s="56" t="s">
        <v>237</v>
      </c>
      <c r="AD13" s="240" t="s">
        <v>237</v>
      </c>
      <c r="AE13" s="56" t="s">
        <v>237</v>
      </c>
      <c r="AF13" s="240" t="s">
        <v>237</v>
      </c>
      <c r="AG13" s="56" t="s">
        <v>236</v>
      </c>
      <c r="AH13" s="240" t="s">
        <v>237</v>
      </c>
      <c r="AI13" s="56" t="s">
        <v>237</v>
      </c>
      <c r="AJ13" s="257" t="s">
        <v>237</v>
      </c>
    </row>
    <row r="14" spans="1:36" s="15" customFormat="1" ht="25.5" x14ac:dyDescent="0.2">
      <c r="A14" s="68" t="s">
        <v>80</v>
      </c>
      <c r="B14" s="44" t="s">
        <v>151</v>
      </c>
      <c r="C14" s="61"/>
      <c r="D14" s="240" t="s">
        <v>238</v>
      </c>
      <c r="E14" s="56" t="s">
        <v>238</v>
      </c>
      <c r="F14" s="240" t="s">
        <v>238</v>
      </c>
      <c r="G14" s="56" t="s">
        <v>238</v>
      </c>
      <c r="H14" s="240" t="s">
        <v>238</v>
      </c>
      <c r="I14" s="56" t="s">
        <v>239</v>
      </c>
      <c r="J14" s="240" t="s">
        <v>238</v>
      </c>
      <c r="K14" s="56" t="s">
        <v>238</v>
      </c>
      <c r="L14" s="240" t="s">
        <v>238</v>
      </c>
      <c r="M14" s="56" t="s">
        <v>238</v>
      </c>
      <c r="N14" s="240" t="s">
        <v>238</v>
      </c>
      <c r="O14" s="56" t="s">
        <v>238</v>
      </c>
      <c r="P14" s="240" t="s">
        <v>238</v>
      </c>
      <c r="Q14" s="56" t="s">
        <v>238</v>
      </c>
      <c r="R14" s="240" t="s">
        <v>238</v>
      </c>
      <c r="S14" s="56" t="s">
        <v>238</v>
      </c>
      <c r="T14" s="240" t="s">
        <v>238</v>
      </c>
      <c r="U14" s="56" t="s">
        <v>238</v>
      </c>
      <c r="V14" s="240" t="s">
        <v>238</v>
      </c>
      <c r="W14" s="56" t="s">
        <v>238</v>
      </c>
      <c r="X14" s="240" t="s">
        <v>238</v>
      </c>
      <c r="Y14" s="56" t="s">
        <v>238</v>
      </c>
      <c r="Z14" s="240" t="s">
        <v>238</v>
      </c>
      <c r="AA14" s="56" t="s">
        <v>238</v>
      </c>
      <c r="AB14" s="240" t="s">
        <v>238</v>
      </c>
      <c r="AC14" s="56" t="s">
        <v>238</v>
      </c>
      <c r="AD14" s="240" t="s">
        <v>239</v>
      </c>
      <c r="AE14" s="56" t="s">
        <v>238</v>
      </c>
      <c r="AF14" s="240" t="s">
        <v>238</v>
      </c>
      <c r="AG14" s="56" t="s">
        <v>238</v>
      </c>
      <c r="AH14" s="240" t="s">
        <v>238</v>
      </c>
      <c r="AI14" s="56" t="s">
        <v>238</v>
      </c>
      <c r="AJ14" s="257" t="s">
        <v>238</v>
      </c>
    </row>
    <row r="15" spans="1:36" s="15" customFormat="1" x14ac:dyDescent="0.2">
      <c r="A15" s="2"/>
      <c r="B15" s="44"/>
      <c r="C15" s="61"/>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214"/>
    </row>
    <row r="16" spans="1:36" s="15" customFormat="1" x14ac:dyDescent="0.2">
      <c r="A16" s="2"/>
      <c r="B16" s="75" t="s">
        <v>174</v>
      </c>
      <c r="C16" s="73" t="s">
        <v>27</v>
      </c>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214"/>
    </row>
    <row r="17" spans="1:36" s="15" customFormat="1" x14ac:dyDescent="0.2">
      <c r="A17" s="68" t="s">
        <v>81</v>
      </c>
      <c r="B17" s="74" t="s">
        <v>148</v>
      </c>
      <c r="C17" s="49">
        <f>SUM(D17:CD17)</f>
        <v>115376130.58999997</v>
      </c>
      <c r="D17" s="230">
        <v>26451290.100000001</v>
      </c>
      <c r="E17" s="46">
        <v>16475000</v>
      </c>
      <c r="F17" s="240">
        <v>4350077.0999999996</v>
      </c>
      <c r="G17" s="56">
        <v>9890000</v>
      </c>
      <c r="H17" s="240">
        <v>2000000</v>
      </c>
      <c r="I17" s="45">
        <v>100</v>
      </c>
      <c r="J17" s="229">
        <v>0</v>
      </c>
      <c r="K17" s="45">
        <v>0</v>
      </c>
      <c r="L17" s="229">
        <v>249421.32</v>
      </c>
      <c r="M17" s="56">
        <v>0</v>
      </c>
      <c r="N17" s="229">
        <v>477163.55</v>
      </c>
      <c r="O17" s="45">
        <v>27503419.559999999</v>
      </c>
      <c r="P17" s="229">
        <v>3394014</v>
      </c>
      <c r="Q17" s="45">
        <v>0</v>
      </c>
      <c r="R17" s="229">
        <v>17772.23</v>
      </c>
      <c r="S17" s="45">
        <v>0</v>
      </c>
      <c r="T17" s="240">
        <v>1147689.1599999999</v>
      </c>
      <c r="U17" s="45">
        <v>111431.14</v>
      </c>
      <c r="V17" s="229">
        <v>44752.49</v>
      </c>
      <c r="W17" s="45">
        <v>2722135.09</v>
      </c>
      <c r="X17" s="240">
        <v>17717753.960000001</v>
      </c>
      <c r="Y17" s="45">
        <v>0</v>
      </c>
      <c r="Z17" s="240">
        <v>0</v>
      </c>
      <c r="AA17" s="45">
        <v>33989.18</v>
      </c>
      <c r="AB17" s="229">
        <v>23552.71</v>
      </c>
      <c r="AC17" s="56">
        <v>11952.21</v>
      </c>
      <c r="AD17" s="229">
        <v>0</v>
      </c>
      <c r="AE17" s="56">
        <v>795636.54</v>
      </c>
      <c r="AF17" s="240">
        <v>35503.71</v>
      </c>
      <c r="AG17" s="56">
        <v>221008.4</v>
      </c>
      <c r="AH17" s="240">
        <v>5025.41</v>
      </c>
      <c r="AI17" s="45">
        <v>118241.74</v>
      </c>
      <c r="AJ17" s="257">
        <v>1579200.99</v>
      </c>
    </row>
    <row r="18" spans="1:36" s="15" customFormat="1" x14ac:dyDescent="0.2">
      <c r="A18" s="2"/>
      <c r="B18" s="44"/>
      <c r="C18" s="60"/>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216"/>
    </row>
    <row r="19" spans="1:36" s="15" customFormat="1" x14ac:dyDescent="0.2">
      <c r="A19" s="2"/>
      <c r="B19" s="75" t="s">
        <v>177</v>
      </c>
      <c r="C19" s="73"/>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216"/>
    </row>
    <row r="20" spans="1:36" s="15" customFormat="1" ht="51" customHeight="1" x14ac:dyDescent="0.2">
      <c r="A20" s="2" t="s">
        <v>82</v>
      </c>
      <c r="B20" s="44" t="s">
        <v>117</v>
      </c>
      <c r="C20" s="61"/>
      <c r="D20" s="285">
        <v>10010000</v>
      </c>
      <c r="E20" s="14">
        <v>10010000</v>
      </c>
      <c r="F20" s="285">
        <v>10010000</v>
      </c>
      <c r="G20" s="14">
        <v>10010000</v>
      </c>
      <c r="H20" s="285">
        <v>36340000</v>
      </c>
      <c r="I20" s="14">
        <v>28370000</v>
      </c>
      <c r="J20" s="285" t="s">
        <v>358</v>
      </c>
      <c r="K20" s="14" t="s">
        <v>359</v>
      </c>
      <c r="L20" s="285" t="s">
        <v>360</v>
      </c>
      <c r="M20" s="14" t="s">
        <v>441</v>
      </c>
      <c r="N20" s="285" t="s">
        <v>396</v>
      </c>
      <c r="O20" s="14">
        <v>3035000</v>
      </c>
      <c r="P20" s="285">
        <v>3037000</v>
      </c>
      <c r="Q20" s="14">
        <v>30370001</v>
      </c>
      <c r="R20" s="285">
        <v>31950000</v>
      </c>
      <c r="S20" s="14" t="s">
        <v>362</v>
      </c>
      <c r="T20" s="285">
        <v>33830000</v>
      </c>
      <c r="U20" s="14">
        <v>35260000</v>
      </c>
      <c r="V20" s="285">
        <v>35280000</v>
      </c>
      <c r="W20" s="14" t="s">
        <v>361</v>
      </c>
      <c r="X20" s="285">
        <v>37070000</v>
      </c>
      <c r="Y20" s="14">
        <v>370700001</v>
      </c>
      <c r="Z20" s="285">
        <v>370700001</v>
      </c>
      <c r="AA20" s="14">
        <v>38190000</v>
      </c>
      <c r="AB20" s="285">
        <v>39580000</v>
      </c>
      <c r="AC20" s="14" t="s">
        <v>363</v>
      </c>
      <c r="AD20" s="285" t="s">
        <v>364</v>
      </c>
      <c r="AE20" s="14">
        <v>41260000</v>
      </c>
      <c r="AF20" s="285">
        <v>42780000</v>
      </c>
      <c r="AG20" s="14">
        <v>42790000</v>
      </c>
      <c r="AH20" s="285">
        <v>43770000</v>
      </c>
      <c r="AI20" s="14">
        <v>46060000</v>
      </c>
      <c r="AJ20" s="286" t="s">
        <v>357</v>
      </c>
    </row>
    <row r="21" spans="1:36" ht="38.25" x14ac:dyDescent="0.2">
      <c r="A21" s="2" t="s">
        <v>83</v>
      </c>
      <c r="B21" s="44" t="s">
        <v>118</v>
      </c>
      <c r="C21" s="61"/>
      <c r="D21" s="285" t="s">
        <v>304</v>
      </c>
      <c r="E21" s="14" t="s">
        <v>304</v>
      </c>
      <c r="F21" s="285" t="s">
        <v>304</v>
      </c>
      <c r="G21" s="14" t="s">
        <v>304</v>
      </c>
      <c r="H21" s="285" t="s">
        <v>487</v>
      </c>
      <c r="I21" s="14" t="s">
        <v>365</v>
      </c>
      <c r="J21" s="285" t="s">
        <v>367</v>
      </c>
      <c r="K21" s="17" t="s">
        <v>597</v>
      </c>
      <c r="L21" s="285" t="s">
        <v>368</v>
      </c>
      <c r="M21" s="14" t="s">
        <v>376</v>
      </c>
      <c r="N21" s="285" t="s">
        <v>366</v>
      </c>
      <c r="O21" s="14" t="s">
        <v>369</v>
      </c>
      <c r="P21" s="285" t="s">
        <v>354</v>
      </c>
      <c r="Q21" s="14" t="s">
        <v>354</v>
      </c>
      <c r="R21" s="285" t="s">
        <v>355</v>
      </c>
      <c r="S21" s="14" t="s">
        <v>370</v>
      </c>
      <c r="T21" s="285" t="s">
        <v>356</v>
      </c>
      <c r="U21" s="14" t="s">
        <v>371</v>
      </c>
      <c r="V21" s="285" t="s">
        <v>313</v>
      </c>
      <c r="W21" s="14" t="s">
        <v>314</v>
      </c>
      <c r="X21" s="285" t="s">
        <v>310</v>
      </c>
      <c r="Y21" s="14" t="s">
        <v>310</v>
      </c>
      <c r="Z21" s="285" t="s">
        <v>310</v>
      </c>
      <c r="AA21" s="14" t="s">
        <v>380</v>
      </c>
      <c r="AB21" s="285" t="s">
        <v>372</v>
      </c>
      <c r="AC21" s="14" t="s">
        <v>373</v>
      </c>
      <c r="AD21" s="285" t="s">
        <v>374</v>
      </c>
      <c r="AE21" s="14" t="s">
        <v>725</v>
      </c>
      <c r="AF21" s="285" t="s">
        <v>376</v>
      </c>
      <c r="AG21" s="14" t="s">
        <v>377</v>
      </c>
      <c r="AH21" s="285" t="s">
        <v>378</v>
      </c>
      <c r="AI21" s="14" t="s">
        <v>375</v>
      </c>
      <c r="AJ21" s="286" t="s">
        <v>11</v>
      </c>
    </row>
    <row r="22" spans="1:36" s="15" customFormat="1" x14ac:dyDescent="0.2">
      <c r="A22" s="2"/>
      <c r="B22" s="44"/>
      <c r="C22" s="61"/>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214"/>
    </row>
    <row r="23" spans="1:36" s="15" customFormat="1" ht="25.5" x14ac:dyDescent="0.2">
      <c r="A23" s="2"/>
      <c r="B23" s="75" t="s">
        <v>152</v>
      </c>
      <c r="C23" s="73" t="s">
        <v>27</v>
      </c>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214"/>
    </row>
    <row r="24" spans="1:36" x14ac:dyDescent="0.2">
      <c r="A24" s="2" t="s">
        <v>172</v>
      </c>
      <c r="B24" s="44" t="s">
        <v>153</v>
      </c>
      <c r="C24" s="88">
        <f>SUM(D24:CD24)</f>
        <v>53337568.009999998</v>
      </c>
      <c r="D24" s="230">
        <v>3507222.06</v>
      </c>
      <c r="E24" s="46">
        <v>0</v>
      </c>
      <c r="F24" s="240">
        <v>792855.04000000004</v>
      </c>
      <c r="G24" s="56">
        <v>300000</v>
      </c>
      <c r="H24" s="240">
        <v>0</v>
      </c>
      <c r="I24" s="45">
        <v>0</v>
      </c>
      <c r="J24" s="229">
        <v>114385</v>
      </c>
      <c r="K24" s="45">
        <v>4507185.66</v>
      </c>
      <c r="L24" s="229">
        <v>8108293.7199999997</v>
      </c>
      <c r="M24" s="56">
        <v>0</v>
      </c>
      <c r="N24" s="229">
        <v>0</v>
      </c>
      <c r="O24" s="45">
        <v>6175655.0599999996</v>
      </c>
      <c r="P24" s="229">
        <v>210.57</v>
      </c>
      <c r="Q24" s="45">
        <v>0</v>
      </c>
      <c r="R24" s="229">
        <v>0</v>
      </c>
      <c r="S24" s="56">
        <v>82027.240000000005</v>
      </c>
      <c r="T24" s="240">
        <v>632905.14</v>
      </c>
      <c r="U24" s="45">
        <v>2238.89</v>
      </c>
      <c r="V24" s="229">
        <v>243304.1</v>
      </c>
      <c r="W24" s="45">
        <v>0</v>
      </c>
      <c r="X24" s="240">
        <v>12241188.52</v>
      </c>
      <c r="Y24" s="56">
        <v>0</v>
      </c>
      <c r="Z24" s="240">
        <v>0</v>
      </c>
      <c r="AA24" s="45">
        <v>0</v>
      </c>
      <c r="AB24" s="229">
        <v>0</v>
      </c>
      <c r="AC24" s="56">
        <v>42428.75</v>
      </c>
      <c r="AD24" s="229">
        <v>0</v>
      </c>
      <c r="AE24" s="56">
        <v>3164280.31</v>
      </c>
      <c r="AF24" s="240">
        <v>2794541.31</v>
      </c>
      <c r="AG24" s="56">
        <v>771748.48</v>
      </c>
      <c r="AH24" s="240">
        <v>158620.87</v>
      </c>
      <c r="AI24" s="45">
        <v>9843131.5800000001</v>
      </c>
      <c r="AJ24" s="257">
        <v>-144654.29</v>
      </c>
    </row>
    <row r="25" spans="1:36" x14ac:dyDescent="0.2">
      <c r="A25" s="2" t="s">
        <v>173</v>
      </c>
      <c r="B25" s="77" t="s">
        <v>154</v>
      </c>
      <c r="C25" s="85">
        <f>SUM(D25:CD25)</f>
        <v>-5730710.2199999997</v>
      </c>
      <c r="D25" s="232">
        <f>SUM(D26-D24)</f>
        <v>1545429.15</v>
      </c>
      <c r="E25" s="47">
        <v>0</v>
      </c>
      <c r="F25" s="232">
        <f t="shared" ref="F25:AJ25" si="0">SUM(F26-F24)</f>
        <v>-492855.04000000004</v>
      </c>
      <c r="G25" s="47">
        <f t="shared" si="0"/>
        <v>250000</v>
      </c>
      <c r="H25" s="232">
        <f t="shared" si="0"/>
        <v>0</v>
      </c>
      <c r="I25" s="47">
        <f t="shared" si="0"/>
        <v>0</v>
      </c>
      <c r="J25" s="232">
        <f t="shared" si="0"/>
        <v>-79</v>
      </c>
      <c r="K25" s="47">
        <f t="shared" si="0"/>
        <v>-1159398.31</v>
      </c>
      <c r="L25" s="232">
        <f t="shared" si="0"/>
        <v>-1601176.79</v>
      </c>
      <c r="M25" s="47">
        <f t="shared" si="0"/>
        <v>0</v>
      </c>
      <c r="N25" s="232">
        <f t="shared" si="0"/>
        <v>0</v>
      </c>
      <c r="O25" s="47">
        <f t="shared" si="0"/>
        <v>1423552.2400000002</v>
      </c>
      <c r="P25" s="232">
        <f t="shared" si="0"/>
        <v>132170</v>
      </c>
      <c r="Q25" s="47">
        <f t="shared" si="0"/>
        <v>0</v>
      </c>
      <c r="R25" s="232">
        <f t="shared" si="0"/>
        <v>0</v>
      </c>
      <c r="S25" s="47">
        <f t="shared" si="0"/>
        <v>33388.199999999997</v>
      </c>
      <c r="T25" s="232">
        <f t="shared" si="0"/>
        <v>-46566.839999999967</v>
      </c>
      <c r="U25" s="47">
        <f t="shared" si="0"/>
        <v>-2159.7599999999998</v>
      </c>
      <c r="V25" s="232">
        <f t="shared" si="0"/>
        <v>-138445.93</v>
      </c>
      <c r="W25" s="47">
        <f t="shared" si="0"/>
        <v>0</v>
      </c>
      <c r="X25" s="232">
        <f t="shared" si="0"/>
        <v>-4945029.8099999996</v>
      </c>
      <c r="Y25" s="47">
        <f t="shared" si="0"/>
        <v>1191023.0900000001</v>
      </c>
      <c r="Z25" s="232">
        <f t="shared" si="0"/>
        <v>0</v>
      </c>
      <c r="AA25" s="47">
        <f t="shared" si="0"/>
        <v>2829.18</v>
      </c>
      <c r="AB25" s="232">
        <f t="shared" si="0"/>
        <v>135.15</v>
      </c>
      <c r="AC25" s="47">
        <f t="shared" si="0"/>
        <v>11952.21</v>
      </c>
      <c r="AD25" s="232">
        <f t="shared" si="0"/>
        <v>0</v>
      </c>
      <c r="AE25" s="47">
        <f t="shared" si="0"/>
        <v>397031.25</v>
      </c>
      <c r="AF25" s="232">
        <f t="shared" si="0"/>
        <v>30157.540000000037</v>
      </c>
      <c r="AG25" s="47">
        <f t="shared" si="0"/>
        <v>-16995.959999999963</v>
      </c>
      <c r="AH25" s="232">
        <f t="shared" si="0"/>
        <v>5025.4100000000035</v>
      </c>
      <c r="AI25" s="47">
        <f t="shared" si="0"/>
        <v>-2436747.2800000003</v>
      </c>
      <c r="AJ25" s="259">
        <f t="shared" si="0"/>
        <v>86051.080000000016</v>
      </c>
    </row>
    <row r="26" spans="1:36" s="15" customFormat="1" x14ac:dyDescent="0.2">
      <c r="A26" s="2" t="s">
        <v>84</v>
      </c>
      <c r="B26" s="89" t="s">
        <v>185</v>
      </c>
      <c r="C26" s="49">
        <f>SUM(D26:CD26)</f>
        <v>47606857.790000007</v>
      </c>
      <c r="D26" s="271">
        <v>5052651.21</v>
      </c>
      <c r="E26" s="59">
        <v>0</v>
      </c>
      <c r="F26" s="254">
        <v>300000</v>
      </c>
      <c r="G26" s="250">
        <v>550000</v>
      </c>
      <c r="H26" s="254">
        <v>0</v>
      </c>
      <c r="I26" s="49">
        <v>0</v>
      </c>
      <c r="J26" s="235">
        <v>114306</v>
      </c>
      <c r="K26" s="49">
        <v>3347787.35</v>
      </c>
      <c r="L26" s="235">
        <v>6507116.9299999997</v>
      </c>
      <c r="M26" s="250">
        <v>0</v>
      </c>
      <c r="N26" s="235">
        <v>0</v>
      </c>
      <c r="O26" s="49">
        <v>7599207.2999999998</v>
      </c>
      <c r="P26" s="235">
        <v>132380.57</v>
      </c>
      <c r="Q26" s="49">
        <v>0</v>
      </c>
      <c r="R26" s="235">
        <v>0</v>
      </c>
      <c r="S26" s="250">
        <v>115415.44</v>
      </c>
      <c r="T26" s="254">
        <v>586338.30000000005</v>
      </c>
      <c r="U26" s="49">
        <v>79.13</v>
      </c>
      <c r="V26" s="235">
        <v>104858.17</v>
      </c>
      <c r="W26" s="49">
        <v>0</v>
      </c>
      <c r="X26" s="254">
        <v>7296158.71</v>
      </c>
      <c r="Y26" s="250">
        <v>1191023.0900000001</v>
      </c>
      <c r="Z26" s="254">
        <v>0</v>
      </c>
      <c r="AA26" s="49">
        <v>2829.18</v>
      </c>
      <c r="AB26" s="235">
        <v>135.15</v>
      </c>
      <c r="AC26" s="250">
        <v>54380.959999999999</v>
      </c>
      <c r="AD26" s="235">
        <v>0</v>
      </c>
      <c r="AE26" s="250">
        <v>3561311.56</v>
      </c>
      <c r="AF26" s="254">
        <v>2824698.85</v>
      </c>
      <c r="AG26" s="250">
        <v>754752.52</v>
      </c>
      <c r="AH26" s="254">
        <v>163646.28</v>
      </c>
      <c r="AI26" s="49">
        <v>7406384.2999999998</v>
      </c>
      <c r="AJ26" s="267">
        <v>-58603.21</v>
      </c>
    </row>
    <row r="27" spans="1:36" ht="13.5" thickBot="1" x14ac:dyDescent="0.25">
      <c r="A27" s="2"/>
      <c r="B27" s="93" t="s">
        <v>735</v>
      </c>
      <c r="C27" s="217" t="s">
        <v>685</v>
      </c>
      <c r="D27" s="233"/>
      <c r="E27" s="218"/>
      <c r="F27" s="241"/>
      <c r="G27" s="219"/>
      <c r="H27" s="241"/>
      <c r="I27" s="220"/>
      <c r="J27" s="245" t="s">
        <v>565</v>
      </c>
      <c r="K27" s="217" t="s">
        <v>565</v>
      </c>
      <c r="L27" s="245" t="s">
        <v>565</v>
      </c>
      <c r="M27" s="217" t="s">
        <v>565</v>
      </c>
      <c r="N27" s="245" t="s">
        <v>565</v>
      </c>
      <c r="O27" s="220"/>
      <c r="P27" s="253"/>
      <c r="Q27" s="220"/>
      <c r="R27" s="253"/>
      <c r="S27" s="219"/>
      <c r="T27" s="241"/>
      <c r="U27" s="220"/>
      <c r="V27" s="253"/>
      <c r="W27" s="220"/>
      <c r="X27" s="241"/>
      <c r="Y27" s="219"/>
      <c r="Z27" s="241"/>
      <c r="AA27" s="220"/>
      <c r="AB27" s="253"/>
      <c r="AC27" s="219"/>
      <c r="AD27" s="253"/>
      <c r="AE27" s="219"/>
      <c r="AF27" s="241"/>
      <c r="AG27" s="219"/>
      <c r="AH27" s="241"/>
      <c r="AI27" s="220"/>
      <c r="AJ27" s="260"/>
    </row>
    <row r="28" spans="1:36" s="190" customFormat="1" x14ac:dyDescent="0.2">
      <c r="A28" s="2"/>
      <c r="B28" s="4"/>
      <c r="C28" s="50"/>
      <c r="D28" s="46"/>
      <c r="E28" s="46"/>
      <c r="F28" s="56"/>
      <c r="G28" s="56"/>
      <c r="H28" s="56"/>
      <c r="I28" s="45"/>
      <c r="J28" s="50"/>
      <c r="K28" s="50"/>
      <c r="L28" s="50"/>
      <c r="M28" s="50"/>
      <c r="N28" s="50"/>
      <c r="O28" s="45"/>
      <c r="P28" s="45"/>
      <c r="Q28" s="45"/>
      <c r="R28" s="45"/>
      <c r="S28" s="56"/>
      <c r="T28" s="56"/>
      <c r="U28" s="45"/>
      <c r="V28" s="45"/>
      <c r="W28" s="45"/>
      <c r="X28" s="56"/>
      <c r="Y28" s="56"/>
      <c r="Z28" s="56"/>
      <c r="AA28" s="45"/>
      <c r="AB28" s="45"/>
      <c r="AC28" s="56"/>
      <c r="AD28" s="45"/>
      <c r="AE28" s="56"/>
      <c r="AF28" s="56"/>
      <c r="AG28" s="56"/>
      <c r="AH28" s="56"/>
      <c r="AI28" s="45"/>
      <c r="AJ28" s="56"/>
    </row>
    <row r="29" spans="1:36" ht="13.5" thickBot="1" x14ac:dyDescent="0.25">
      <c r="A29" s="2"/>
      <c r="B29" s="107" t="s">
        <v>128</v>
      </c>
      <c r="C29" s="60"/>
      <c r="D29" s="39"/>
      <c r="E29" s="39"/>
      <c r="F29" s="40"/>
      <c r="G29" s="40"/>
      <c r="H29" s="40"/>
      <c r="I29" s="39"/>
      <c r="J29" s="39"/>
      <c r="K29" s="39"/>
      <c r="L29" s="39"/>
      <c r="M29" s="40"/>
      <c r="N29" s="39"/>
      <c r="O29" s="39"/>
      <c r="P29" s="39"/>
      <c r="Q29" s="39"/>
      <c r="R29" s="39"/>
      <c r="S29" s="40"/>
      <c r="T29" s="40"/>
      <c r="U29" s="39"/>
      <c r="V29" s="39"/>
      <c r="W29" s="39"/>
      <c r="X29" s="40"/>
      <c r="Y29" s="40"/>
      <c r="Z29" s="40"/>
      <c r="AA29" s="39"/>
      <c r="AB29" s="39"/>
      <c r="AC29" s="40"/>
      <c r="AD29" s="39"/>
      <c r="AE29" s="40"/>
      <c r="AF29" s="40"/>
      <c r="AG29" s="40"/>
      <c r="AH29" s="40"/>
      <c r="AI29" s="39"/>
      <c r="AJ29" s="40"/>
    </row>
    <row r="30" spans="1:36" s="15" customFormat="1" x14ac:dyDescent="0.2">
      <c r="A30" s="2"/>
      <c r="B30" s="71" t="s">
        <v>35</v>
      </c>
      <c r="C30" s="70"/>
      <c r="D30" s="52"/>
      <c r="E30" s="52"/>
      <c r="F30" s="53"/>
      <c r="G30" s="53"/>
      <c r="H30" s="53"/>
      <c r="I30" s="52"/>
      <c r="J30" s="52"/>
      <c r="K30" s="52"/>
      <c r="L30" s="52"/>
      <c r="M30" s="53"/>
      <c r="N30" s="52"/>
      <c r="O30" s="52"/>
      <c r="P30" s="52"/>
      <c r="Q30" s="52"/>
      <c r="R30" s="52"/>
      <c r="S30" s="53"/>
      <c r="T30" s="53"/>
      <c r="U30" s="52"/>
      <c r="V30" s="52"/>
      <c r="W30" s="52"/>
      <c r="X30" s="53"/>
      <c r="Y30" s="53"/>
      <c r="Z30" s="53"/>
      <c r="AA30" s="52"/>
      <c r="AB30" s="52"/>
      <c r="AC30" s="53"/>
      <c r="AD30" s="52"/>
      <c r="AE30" s="53"/>
      <c r="AF30" s="53"/>
      <c r="AG30" s="53"/>
      <c r="AH30" s="53"/>
      <c r="AI30" s="52"/>
      <c r="AJ30" s="221"/>
    </row>
    <row r="31" spans="1:36" ht="382.5" x14ac:dyDescent="0.2">
      <c r="A31" s="2" t="s">
        <v>85</v>
      </c>
      <c r="B31" s="44" t="s">
        <v>33</v>
      </c>
      <c r="C31" s="61"/>
      <c r="D31" s="285" t="s">
        <v>398</v>
      </c>
      <c r="E31" s="14" t="s">
        <v>397</v>
      </c>
      <c r="F31" s="285" t="s">
        <v>417</v>
      </c>
      <c r="G31" s="14" t="s">
        <v>418</v>
      </c>
      <c r="H31" s="285" t="s">
        <v>409</v>
      </c>
      <c r="I31" s="14" t="s">
        <v>401</v>
      </c>
      <c r="J31" s="285" t="s">
        <v>477</v>
      </c>
      <c r="K31" s="14" t="s">
        <v>478</v>
      </c>
      <c r="L31" s="285" t="s">
        <v>479</v>
      </c>
      <c r="M31" s="14" t="s">
        <v>422</v>
      </c>
      <c r="N31" s="285" t="s">
        <v>403</v>
      </c>
      <c r="O31" s="14" t="s">
        <v>404</v>
      </c>
      <c r="P31" s="285" t="s">
        <v>405</v>
      </c>
      <c r="Q31" s="14" t="s">
        <v>401</v>
      </c>
      <c r="R31" s="285" t="s">
        <v>406</v>
      </c>
      <c r="S31" s="14" t="s">
        <v>404</v>
      </c>
      <c r="T31" s="285" t="s">
        <v>407</v>
      </c>
      <c r="U31" s="14" t="s">
        <v>404</v>
      </c>
      <c r="V31" s="285" t="s">
        <v>408</v>
      </c>
      <c r="W31" s="14" t="s">
        <v>410</v>
      </c>
      <c r="X31" s="285" t="s">
        <v>411</v>
      </c>
      <c r="Y31" s="14" t="s">
        <v>404</v>
      </c>
      <c r="Z31" s="285" t="s">
        <v>407</v>
      </c>
      <c r="AA31" s="14" t="s">
        <v>412</v>
      </c>
      <c r="AB31" s="285" t="s">
        <v>413</v>
      </c>
      <c r="AC31" s="14" t="s">
        <v>414</v>
      </c>
      <c r="AD31" s="285" t="s">
        <v>401</v>
      </c>
      <c r="AE31" s="14" t="s">
        <v>413</v>
      </c>
      <c r="AF31" s="285" t="s">
        <v>401</v>
      </c>
      <c r="AG31" s="14" t="s">
        <v>404</v>
      </c>
      <c r="AH31" s="285" t="s">
        <v>401</v>
      </c>
      <c r="AI31" s="14" t="s">
        <v>405</v>
      </c>
      <c r="AJ31" s="286" t="s">
        <v>415</v>
      </c>
    </row>
    <row r="32" spans="1:36" ht="409.5" x14ac:dyDescent="0.2">
      <c r="A32" s="2" t="s">
        <v>86</v>
      </c>
      <c r="B32" s="44" t="s">
        <v>416</v>
      </c>
      <c r="C32" s="61"/>
      <c r="D32" s="285" t="s">
        <v>516</v>
      </c>
      <c r="E32" s="14" t="s">
        <v>515</v>
      </c>
      <c r="F32" s="285" t="s">
        <v>726</v>
      </c>
      <c r="G32" s="14" t="s">
        <v>541</v>
      </c>
      <c r="H32" s="285" t="s">
        <v>488</v>
      </c>
      <c r="I32" s="14"/>
      <c r="J32" s="285" t="s">
        <v>542</v>
      </c>
      <c r="K32" s="14" t="s">
        <v>739</v>
      </c>
      <c r="L32" s="285" t="s">
        <v>544</v>
      </c>
      <c r="M32" s="14" t="s">
        <v>545</v>
      </c>
      <c r="N32" s="285" t="s">
        <v>419</v>
      </c>
      <c r="O32" s="14" t="s">
        <v>523</v>
      </c>
      <c r="P32" s="285" t="s">
        <v>524</v>
      </c>
      <c r="Q32" s="14" t="s">
        <v>525</v>
      </c>
      <c r="R32" s="285" t="s">
        <v>526</v>
      </c>
      <c r="S32" s="14" t="s">
        <v>527</v>
      </c>
      <c r="T32" s="285" t="s">
        <v>528</v>
      </c>
      <c r="U32" s="14" t="s">
        <v>527</v>
      </c>
      <c r="V32" s="285" t="s">
        <v>527</v>
      </c>
      <c r="W32" s="14"/>
      <c r="X32" s="285" t="s">
        <v>529</v>
      </c>
      <c r="Y32" s="14" t="s">
        <v>527</v>
      </c>
      <c r="Z32" s="285" t="s">
        <v>528</v>
      </c>
      <c r="AA32" s="14" t="s">
        <v>530</v>
      </c>
      <c r="AB32" s="285" t="s">
        <v>546</v>
      </c>
      <c r="AC32" s="14" t="s">
        <v>525</v>
      </c>
      <c r="AD32" s="285" t="s">
        <v>525</v>
      </c>
      <c r="AE32" s="14" t="s">
        <v>531</v>
      </c>
      <c r="AF32" s="285" t="s">
        <v>525</v>
      </c>
      <c r="AG32" s="14" t="s">
        <v>527</v>
      </c>
      <c r="AH32" s="285" t="s">
        <v>547</v>
      </c>
      <c r="AI32" s="14" t="s">
        <v>532</v>
      </c>
      <c r="AJ32" s="286" t="s">
        <v>533</v>
      </c>
    </row>
    <row r="33" spans="1:36" s="15" customFormat="1" x14ac:dyDescent="0.2">
      <c r="A33" s="2"/>
      <c r="B33" s="44"/>
      <c r="C33" s="61"/>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214"/>
    </row>
    <row r="34" spans="1:36" s="15" customFormat="1" x14ac:dyDescent="0.2">
      <c r="A34" s="2"/>
      <c r="B34" s="76" t="s">
        <v>121</v>
      </c>
      <c r="C34" s="73" t="s">
        <v>27</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214"/>
    </row>
    <row r="35" spans="1:36" ht="25.5" x14ac:dyDescent="0.2">
      <c r="A35" s="2"/>
      <c r="B35" s="90" t="s">
        <v>135</v>
      </c>
      <c r="C35" s="73"/>
      <c r="D35" s="228"/>
      <c r="E35" s="37"/>
      <c r="F35" s="228"/>
      <c r="G35" s="37"/>
      <c r="H35" s="228"/>
      <c r="I35" s="37"/>
      <c r="J35" s="228"/>
      <c r="K35" s="37"/>
      <c r="L35" s="228"/>
      <c r="M35" s="37"/>
      <c r="N35" s="228"/>
      <c r="O35" s="37"/>
      <c r="P35" s="228"/>
      <c r="Q35" s="37"/>
      <c r="R35" s="228"/>
      <c r="S35" s="37"/>
      <c r="T35" s="228"/>
      <c r="U35" s="37"/>
      <c r="V35" s="228"/>
      <c r="W35" s="37"/>
      <c r="X35" s="228"/>
      <c r="Y35" s="37"/>
      <c r="Z35" s="228"/>
      <c r="AA35" s="37"/>
      <c r="AB35" s="228"/>
      <c r="AC35" s="37"/>
      <c r="AD35" s="228"/>
      <c r="AE35" s="37"/>
      <c r="AF35" s="228"/>
      <c r="AG35" s="37"/>
      <c r="AH35" s="228"/>
      <c r="AI35" s="37"/>
      <c r="AJ35" s="255"/>
    </row>
    <row r="36" spans="1:36" ht="25.5" x14ac:dyDescent="0.2">
      <c r="A36" s="2" t="s">
        <v>87</v>
      </c>
      <c r="B36" s="44" t="s">
        <v>25</v>
      </c>
      <c r="C36" s="49">
        <f>SUM(D36:CD36)</f>
        <v>21757413.560000002</v>
      </c>
      <c r="D36" s="230">
        <v>5052651.21</v>
      </c>
      <c r="E36" s="46">
        <v>0</v>
      </c>
      <c r="F36" s="229">
        <v>300000</v>
      </c>
      <c r="G36" s="45">
        <v>550000</v>
      </c>
      <c r="H36" s="229">
        <v>0</v>
      </c>
      <c r="I36" s="45">
        <v>0</v>
      </c>
      <c r="J36" s="229">
        <v>114306.24000000001</v>
      </c>
      <c r="K36" s="45">
        <v>3347787.35</v>
      </c>
      <c r="L36" s="229">
        <v>11906666.189999999</v>
      </c>
      <c r="M36" s="45">
        <v>278039.12</v>
      </c>
      <c r="N36" s="229">
        <v>207963.45</v>
      </c>
      <c r="O36" s="45">
        <v>0</v>
      </c>
      <c r="P36" s="229">
        <v>0</v>
      </c>
      <c r="Q36" s="45">
        <v>0</v>
      </c>
      <c r="R36" s="229">
        <v>0</v>
      </c>
      <c r="S36" s="45">
        <v>0</v>
      </c>
      <c r="T36" s="229">
        <v>0</v>
      </c>
      <c r="U36" s="45">
        <v>0</v>
      </c>
      <c r="V36" s="229">
        <v>0</v>
      </c>
      <c r="W36" s="45">
        <v>0</v>
      </c>
      <c r="X36" s="229">
        <v>0</v>
      </c>
      <c r="Y36" s="45">
        <v>0</v>
      </c>
      <c r="Z36" s="229">
        <v>0</v>
      </c>
      <c r="AA36" s="45">
        <v>0</v>
      </c>
      <c r="AB36" s="229">
        <v>0</v>
      </c>
      <c r="AC36" s="45">
        <v>0</v>
      </c>
      <c r="AD36" s="229">
        <v>0</v>
      </c>
      <c r="AE36" s="45">
        <v>0</v>
      </c>
      <c r="AF36" s="229">
        <v>0</v>
      </c>
      <c r="AG36" s="45">
        <v>0</v>
      </c>
      <c r="AH36" s="229">
        <v>0</v>
      </c>
      <c r="AI36" s="45">
        <v>0</v>
      </c>
      <c r="AJ36" s="256">
        <v>0</v>
      </c>
    </row>
    <row r="37" spans="1:36" x14ac:dyDescent="0.2">
      <c r="A37" s="2" t="s">
        <v>88</v>
      </c>
      <c r="B37" s="44" t="s">
        <v>548</v>
      </c>
      <c r="C37" s="49">
        <f>SUM(D37:CD37)</f>
        <v>94809715</v>
      </c>
      <c r="D37" s="230">
        <v>27063500</v>
      </c>
      <c r="E37" s="46">
        <v>16475000</v>
      </c>
      <c r="F37" s="230">
        <v>0</v>
      </c>
      <c r="G37" s="46">
        <v>0</v>
      </c>
      <c r="H37" s="230">
        <v>0</v>
      </c>
      <c r="I37" s="46">
        <v>0</v>
      </c>
      <c r="J37" s="230">
        <v>0</v>
      </c>
      <c r="K37" s="46">
        <v>0</v>
      </c>
      <c r="L37" s="230">
        <v>0</v>
      </c>
      <c r="M37" s="46">
        <v>0</v>
      </c>
      <c r="N37" s="230">
        <v>0</v>
      </c>
      <c r="O37" s="46">
        <v>26911121</v>
      </c>
      <c r="P37" s="230">
        <v>3409045</v>
      </c>
      <c r="Q37" s="46">
        <v>0</v>
      </c>
      <c r="R37" s="230">
        <v>30000</v>
      </c>
      <c r="S37" s="46">
        <v>0</v>
      </c>
      <c r="T37" s="230">
        <v>1831000</v>
      </c>
      <c r="U37" s="46">
        <v>0</v>
      </c>
      <c r="V37" s="230">
        <v>0</v>
      </c>
      <c r="W37" s="46">
        <v>0</v>
      </c>
      <c r="X37" s="230">
        <v>13862939</v>
      </c>
      <c r="Y37" s="46">
        <v>0</v>
      </c>
      <c r="Z37" s="230">
        <v>0</v>
      </c>
      <c r="AA37" s="46">
        <v>75000</v>
      </c>
      <c r="AB37" s="230">
        <v>40000</v>
      </c>
      <c r="AC37" s="46">
        <v>50000</v>
      </c>
      <c r="AD37" s="230">
        <v>0</v>
      </c>
      <c r="AE37" s="46">
        <v>1852000</v>
      </c>
      <c r="AF37" s="230">
        <v>5000</v>
      </c>
      <c r="AG37" s="46">
        <v>0</v>
      </c>
      <c r="AH37" s="230">
        <v>0</v>
      </c>
      <c r="AI37" s="46">
        <v>700000</v>
      </c>
      <c r="AJ37" s="261">
        <v>2505110</v>
      </c>
    </row>
    <row r="38" spans="1:36" x14ac:dyDescent="0.2">
      <c r="A38" s="2" t="s">
        <v>89</v>
      </c>
      <c r="B38" s="74" t="s">
        <v>131</v>
      </c>
      <c r="C38" s="49">
        <f>SUM(D38:CD38)</f>
        <v>116567128.56</v>
      </c>
      <c r="D38" s="229">
        <f t="shared" ref="D38:AJ38" si="1">SUM(D36:D37)</f>
        <v>32116151.210000001</v>
      </c>
      <c r="E38" s="45">
        <f t="shared" si="1"/>
        <v>16475000</v>
      </c>
      <c r="F38" s="229">
        <f t="shared" si="1"/>
        <v>300000</v>
      </c>
      <c r="G38" s="45">
        <f t="shared" si="1"/>
        <v>550000</v>
      </c>
      <c r="H38" s="229">
        <f t="shared" si="1"/>
        <v>0</v>
      </c>
      <c r="I38" s="45">
        <f t="shared" si="1"/>
        <v>0</v>
      </c>
      <c r="J38" s="229">
        <f t="shared" si="1"/>
        <v>114306.24000000001</v>
      </c>
      <c r="K38" s="45">
        <f t="shared" si="1"/>
        <v>3347787.35</v>
      </c>
      <c r="L38" s="229">
        <f t="shared" si="1"/>
        <v>11906666.189999999</v>
      </c>
      <c r="M38" s="45">
        <f t="shared" si="1"/>
        <v>278039.12</v>
      </c>
      <c r="N38" s="229">
        <f t="shared" si="1"/>
        <v>207963.45</v>
      </c>
      <c r="O38" s="45">
        <f t="shared" si="1"/>
        <v>26911121</v>
      </c>
      <c r="P38" s="229">
        <f t="shared" si="1"/>
        <v>3409045</v>
      </c>
      <c r="Q38" s="45">
        <f t="shared" si="1"/>
        <v>0</v>
      </c>
      <c r="R38" s="229">
        <f t="shared" si="1"/>
        <v>30000</v>
      </c>
      <c r="S38" s="45">
        <f t="shared" si="1"/>
        <v>0</v>
      </c>
      <c r="T38" s="229">
        <f t="shared" si="1"/>
        <v>1831000</v>
      </c>
      <c r="U38" s="45">
        <f t="shared" si="1"/>
        <v>0</v>
      </c>
      <c r="V38" s="229">
        <f t="shared" si="1"/>
        <v>0</v>
      </c>
      <c r="W38" s="45">
        <f t="shared" si="1"/>
        <v>0</v>
      </c>
      <c r="X38" s="229">
        <f t="shared" si="1"/>
        <v>13862939</v>
      </c>
      <c r="Y38" s="45">
        <f t="shared" si="1"/>
        <v>0</v>
      </c>
      <c r="Z38" s="229">
        <f t="shared" si="1"/>
        <v>0</v>
      </c>
      <c r="AA38" s="45">
        <f t="shared" si="1"/>
        <v>75000</v>
      </c>
      <c r="AB38" s="229">
        <f t="shared" si="1"/>
        <v>40000</v>
      </c>
      <c r="AC38" s="45">
        <f t="shared" si="1"/>
        <v>50000</v>
      </c>
      <c r="AD38" s="229">
        <f t="shared" si="1"/>
        <v>0</v>
      </c>
      <c r="AE38" s="45">
        <f t="shared" si="1"/>
        <v>1852000</v>
      </c>
      <c r="AF38" s="229">
        <f t="shared" si="1"/>
        <v>5000</v>
      </c>
      <c r="AG38" s="45">
        <f t="shared" si="1"/>
        <v>0</v>
      </c>
      <c r="AH38" s="229">
        <f t="shared" si="1"/>
        <v>0</v>
      </c>
      <c r="AI38" s="45">
        <f t="shared" si="1"/>
        <v>700000</v>
      </c>
      <c r="AJ38" s="256">
        <f t="shared" si="1"/>
        <v>2505110</v>
      </c>
    </row>
    <row r="39" spans="1:36" x14ac:dyDescent="0.2">
      <c r="A39" s="2" t="s">
        <v>90</v>
      </c>
      <c r="B39" s="77" t="s">
        <v>549</v>
      </c>
      <c r="C39" s="85">
        <f>SUM(D39:CD39)</f>
        <v>79406751.810000002</v>
      </c>
      <c r="D39" s="232">
        <v>0</v>
      </c>
      <c r="E39" s="47">
        <v>0</v>
      </c>
      <c r="F39" s="232">
        <v>37600000</v>
      </c>
      <c r="G39" s="47">
        <v>11300000</v>
      </c>
      <c r="H39" s="232">
        <v>6645000</v>
      </c>
      <c r="I39" s="47">
        <v>0</v>
      </c>
      <c r="J39" s="232">
        <v>13167857.960000001</v>
      </c>
      <c r="K39" s="47">
        <v>4000000</v>
      </c>
      <c r="L39" s="232">
        <v>3116684.97</v>
      </c>
      <c r="M39" s="47">
        <v>1415865.88</v>
      </c>
      <c r="N39" s="232">
        <v>-188657</v>
      </c>
      <c r="O39" s="47">
        <v>0</v>
      </c>
      <c r="P39" s="232">
        <v>0</v>
      </c>
      <c r="Q39" s="47">
        <v>0</v>
      </c>
      <c r="R39" s="232">
        <v>0</v>
      </c>
      <c r="S39" s="47">
        <v>0</v>
      </c>
      <c r="T39" s="232">
        <v>0</v>
      </c>
      <c r="U39" s="47">
        <v>0</v>
      </c>
      <c r="V39" s="232">
        <v>0</v>
      </c>
      <c r="W39" s="47">
        <v>0</v>
      </c>
      <c r="X39" s="232">
        <v>0</v>
      </c>
      <c r="Y39" s="47">
        <v>2350000</v>
      </c>
      <c r="Z39" s="232">
        <v>0</v>
      </c>
      <c r="AA39" s="47">
        <v>0</v>
      </c>
      <c r="AB39" s="232"/>
      <c r="AC39" s="47"/>
      <c r="AD39" s="232">
        <v>0</v>
      </c>
      <c r="AE39" s="47">
        <v>0</v>
      </c>
      <c r="AF39" s="232">
        <v>0</v>
      </c>
      <c r="AG39" s="47">
        <v>0</v>
      </c>
      <c r="AH39" s="232">
        <v>0</v>
      </c>
      <c r="AI39" s="47">
        <v>0</v>
      </c>
      <c r="AJ39" s="259">
        <v>0</v>
      </c>
    </row>
    <row r="40" spans="1:36" s="15" customFormat="1" ht="13.5" thickBot="1" x14ac:dyDescent="0.25">
      <c r="A40" s="2" t="s">
        <v>91</v>
      </c>
      <c r="B40" s="36" t="s">
        <v>133</v>
      </c>
      <c r="C40" s="247">
        <f>SUM(D40:CD40)</f>
        <v>195973880.37</v>
      </c>
      <c r="D40" s="218">
        <f t="shared" ref="D40:AJ40" si="2">SUM(D38:D39)</f>
        <v>32116151.210000001</v>
      </c>
      <c r="E40" s="218">
        <f t="shared" si="2"/>
        <v>16475000</v>
      </c>
      <c r="F40" s="218">
        <f t="shared" si="2"/>
        <v>37900000</v>
      </c>
      <c r="G40" s="218">
        <f t="shared" si="2"/>
        <v>11850000</v>
      </c>
      <c r="H40" s="218">
        <f t="shared" si="2"/>
        <v>6645000</v>
      </c>
      <c r="I40" s="218">
        <f t="shared" si="2"/>
        <v>0</v>
      </c>
      <c r="J40" s="218">
        <f t="shared" si="2"/>
        <v>13282164.200000001</v>
      </c>
      <c r="K40" s="218">
        <f t="shared" si="2"/>
        <v>7347787.3499999996</v>
      </c>
      <c r="L40" s="218">
        <f t="shared" si="2"/>
        <v>15023351.16</v>
      </c>
      <c r="M40" s="218">
        <f t="shared" si="2"/>
        <v>1693905</v>
      </c>
      <c r="N40" s="233">
        <f t="shared" si="2"/>
        <v>19306.450000000012</v>
      </c>
      <c r="O40" s="218">
        <f t="shared" si="2"/>
        <v>26911121</v>
      </c>
      <c r="P40" s="233">
        <f t="shared" si="2"/>
        <v>3409045</v>
      </c>
      <c r="Q40" s="218">
        <f t="shared" si="2"/>
        <v>0</v>
      </c>
      <c r="R40" s="233">
        <f t="shared" si="2"/>
        <v>30000</v>
      </c>
      <c r="S40" s="218">
        <f t="shared" si="2"/>
        <v>0</v>
      </c>
      <c r="T40" s="233">
        <f t="shared" si="2"/>
        <v>1831000</v>
      </c>
      <c r="U40" s="218">
        <f t="shared" si="2"/>
        <v>0</v>
      </c>
      <c r="V40" s="233">
        <f t="shared" si="2"/>
        <v>0</v>
      </c>
      <c r="W40" s="218">
        <f t="shared" si="2"/>
        <v>0</v>
      </c>
      <c r="X40" s="233">
        <f t="shared" si="2"/>
        <v>13862939</v>
      </c>
      <c r="Y40" s="218">
        <f t="shared" si="2"/>
        <v>2350000</v>
      </c>
      <c r="Z40" s="233">
        <f t="shared" si="2"/>
        <v>0</v>
      </c>
      <c r="AA40" s="218">
        <f t="shared" si="2"/>
        <v>75000</v>
      </c>
      <c r="AB40" s="233">
        <f t="shared" si="2"/>
        <v>40000</v>
      </c>
      <c r="AC40" s="218">
        <f t="shared" si="2"/>
        <v>50000</v>
      </c>
      <c r="AD40" s="233">
        <f t="shared" si="2"/>
        <v>0</v>
      </c>
      <c r="AE40" s="218">
        <f t="shared" si="2"/>
        <v>1852000</v>
      </c>
      <c r="AF40" s="233">
        <f t="shared" si="2"/>
        <v>5000</v>
      </c>
      <c r="AG40" s="218">
        <f t="shared" si="2"/>
        <v>0</v>
      </c>
      <c r="AH40" s="233">
        <f t="shared" si="2"/>
        <v>0</v>
      </c>
      <c r="AI40" s="218">
        <f t="shared" si="2"/>
        <v>700000</v>
      </c>
      <c r="AJ40" s="262">
        <f t="shared" si="2"/>
        <v>2505110</v>
      </c>
    </row>
    <row r="41" spans="1:36" x14ac:dyDescent="0.2">
      <c r="A41" s="2"/>
      <c r="B41" s="41"/>
      <c r="C41" s="49"/>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row>
    <row r="42" spans="1:36" ht="13.5" thickBot="1" x14ac:dyDescent="0.25">
      <c r="A42" s="2"/>
      <c r="B42" s="107" t="s">
        <v>129</v>
      </c>
      <c r="C42" s="60"/>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row>
    <row r="43" spans="1:36" s="15" customFormat="1" x14ac:dyDescent="0.2">
      <c r="A43" s="2"/>
      <c r="B43" s="71" t="s">
        <v>40</v>
      </c>
      <c r="C43" s="70"/>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222"/>
    </row>
    <row r="44" spans="1:36" ht="38.25" x14ac:dyDescent="0.2">
      <c r="A44" s="68" t="s">
        <v>92</v>
      </c>
      <c r="B44" s="79" t="s">
        <v>36</v>
      </c>
      <c r="C44" s="55"/>
      <c r="D44" s="287" t="s">
        <v>420</v>
      </c>
      <c r="E44" s="9" t="s">
        <v>420</v>
      </c>
      <c r="F44" s="287" t="s">
        <v>420</v>
      </c>
      <c r="G44" s="9" t="s">
        <v>420</v>
      </c>
      <c r="H44" s="287" t="s">
        <v>420</v>
      </c>
      <c r="I44" s="9" t="s">
        <v>420</v>
      </c>
      <c r="J44" s="287" t="s">
        <v>420</v>
      </c>
      <c r="K44" s="9" t="s">
        <v>420</v>
      </c>
      <c r="L44" s="287" t="s">
        <v>420</v>
      </c>
      <c r="M44" s="9" t="s">
        <v>420</v>
      </c>
      <c r="N44" s="287" t="s">
        <v>420</v>
      </c>
      <c r="O44" s="9" t="s">
        <v>421</v>
      </c>
      <c r="P44" s="287" t="s">
        <v>420</v>
      </c>
      <c r="Q44" s="9" t="s">
        <v>420</v>
      </c>
      <c r="R44" s="287" t="s">
        <v>420</v>
      </c>
      <c r="S44" s="9" t="s">
        <v>420</v>
      </c>
      <c r="T44" s="287" t="s">
        <v>420</v>
      </c>
      <c r="U44" s="9" t="s">
        <v>420</v>
      </c>
      <c r="V44" s="287" t="s">
        <v>420</v>
      </c>
      <c r="W44" s="9" t="s">
        <v>420</v>
      </c>
      <c r="X44" s="287" t="s">
        <v>420</v>
      </c>
      <c r="Y44" s="9" t="s">
        <v>420</v>
      </c>
      <c r="Z44" s="287" t="s">
        <v>420</v>
      </c>
      <c r="AA44" s="9" t="s">
        <v>420</v>
      </c>
      <c r="AB44" s="287" t="s">
        <v>420</v>
      </c>
      <c r="AC44" s="9" t="s">
        <v>420</v>
      </c>
      <c r="AD44" s="287" t="s">
        <v>420</v>
      </c>
      <c r="AE44" s="9" t="s">
        <v>420</v>
      </c>
      <c r="AF44" s="287" t="s">
        <v>420</v>
      </c>
      <c r="AG44" s="9" t="s">
        <v>420</v>
      </c>
      <c r="AH44" s="287" t="s">
        <v>420</v>
      </c>
      <c r="AI44" s="9" t="s">
        <v>420</v>
      </c>
      <c r="AJ44" s="288" t="s">
        <v>420</v>
      </c>
    </row>
    <row r="45" spans="1:36" s="15" customFormat="1" x14ac:dyDescent="0.2">
      <c r="A45" s="43"/>
      <c r="B45" s="51"/>
      <c r="C45" s="29"/>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289"/>
    </row>
    <row r="46" spans="1:36" s="15" customFormat="1" x14ac:dyDescent="0.2">
      <c r="A46" s="43"/>
      <c r="B46" s="76" t="s">
        <v>127</v>
      </c>
      <c r="C46" s="73" t="s">
        <v>27</v>
      </c>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223"/>
    </row>
    <row r="47" spans="1:36" ht="38.25" x14ac:dyDescent="0.2">
      <c r="A47" s="43" t="s">
        <v>93</v>
      </c>
      <c r="B47" s="44" t="s">
        <v>119</v>
      </c>
      <c r="C47" s="86"/>
      <c r="D47" s="282" t="s">
        <v>304</v>
      </c>
      <c r="E47" s="283" t="s">
        <v>724</v>
      </c>
      <c r="F47" s="282" t="s">
        <v>400</v>
      </c>
      <c r="G47" s="283" t="s">
        <v>399</v>
      </c>
      <c r="H47" s="282" t="s">
        <v>444</v>
      </c>
      <c r="I47" s="283" t="s">
        <v>381</v>
      </c>
      <c r="J47" s="282" t="s">
        <v>320</v>
      </c>
      <c r="K47" s="283" t="s">
        <v>597</v>
      </c>
      <c r="L47" s="282" t="s">
        <v>321</v>
      </c>
      <c r="M47" s="283" t="s">
        <v>402</v>
      </c>
      <c r="N47" s="282" t="s">
        <v>306</v>
      </c>
      <c r="O47" s="283" t="s">
        <v>353</v>
      </c>
      <c r="P47" s="282" t="s">
        <v>382</v>
      </c>
      <c r="Q47" s="283" t="s">
        <v>383</v>
      </c>
      <c r="R47" s="282" t="s">
        <v>355</v>
      </c>
      <c r="S47" s="283" t="s">
        <v>308</v>
      </c>
      <c r="T47" s="282" t="s">
        <v>356</v>
      </c>
      <c r="U47" s="283" t="s">
        <v>309</v>
      </c>
      <c r="V47" s="282" t="s">
        <v>313</v>
      </c>
      <c r="W47" s="283" t="s">
        <v>307</v>
      </c>
      <c r="X47" s="282" t="s">
        <v>310</v>
      </c>
      <c r="Y47" s="283" t="s">
        <v>384</v>
      </c>
      <c r="Z47" s="282" t="s">
        <v>385</v>
      </c>
      <c r="AA47" s="283" t="s">
        <v>379</v>
      </c>
      <c r="AB47" s="282" t="s">
        <v>311</v>
      </c>
      <c r="AC47" s="283" t="s">
        <v>312</v>
      </c>
      <c r="AD47" s="282" t="s">
        <v>315</v>
      </c>
      <c r="AE47" s="283" t="s">
        <v>725</v>
      </c>
      <c r="AF47" s="282" t="s">
        <v>316</v>
      </c>
      <c r="AG47" s="283" t="s">
        <v>317</v>
      </c>
      <c r="AH47" s="282" t="s">
        <v>318</v>
      </c>
      <c r="AI47" s="283" t="s">
        <v>319</v>
      </c>
      <c r="AJ47" s="284" t="s">
        <v>305</v>
      </c>
    </row>
    <row r="48" spans="1:36" ht="89.25" x14ac:dyDescent="0.2">
      <c r="A48" s="43" t="s">
        <v>94</v>
      </c>
      <c r="B48" s="44" t="s">
        <v>727</v>
      </c>
      <c r="C48" s="86" t="s">
        <v>31</v>
      </c>
      <c r="D48" s="290"/>
      <c r="E48" s="291"/>
      <c r="F48" s="290"/>
      <c r="G48" s="291"/>
      <c r="H48" s="290"/>
      <c r="I48" s="291"/>
      <c r="J48" s="290"/>
      <c r="K48" s="291"/>
      <c r="L48" s="290"/>
      <c r="M48" s="291"/>
      <c r="N48" s="290"/>
      <c r="O48" s="291"/>
      <c r="P48" s="290"/>
      <c r="Q48" s="291"/>
      <c r="R48" s="290"/>
      <c r="S48" s="291"/>
      <c r="T48" s="290"/>
      <c r="U48" s="291"/>
      <c r="V48" s="290"/>
      <c r="W48" s="291"/>
      <c r="X48" s="290"/>
      <c r="Y48" s="291"/>
      <c r="Z48" s="290"/>
      <c r="AA48" s="291"/>
      <c r="AB48" s="290"/>
      <c r="AC48" s="291"/>
      <c r="AD48" s="290"/>
      <c r="AE48" s="291" t="s">
        <v>728</v>
      </c>
      <c r="AF48" s="290"/>
      <c r="AG48" s="291"/>
      <c r="AH48" s="290"/>
      <c r="AI48" s="291"/>
      <c r="AJ48" s="292" t="s">
        <v>602</v>
      </c>
    </row>
    <row r="49" spans="1:36" ht="51" x14ac:dyDescent="0.2">
      <c r="A49" s="2" t="s">
        <v>95</v>
      </c>
      <c r="B49" s="80" t="s">
        <v>125</v>
      </c>
      <c r="C49" s="55" t="s">
        <v>31</v>
      </c>
      <c r="D49" s="293"/>
      <c r="E49" s="17"/>
      <c r="F49" s="293"/>
      <c r="G49" s="17"/>
      <c r="H49" s="293"/>
      <c r="I49" s="17"/>
      <c r="J49" s="293"/>
      <c r="K49" s="17"/>
      <c r="L49" s="293"/>
      <c r="M49" s="17"/>
      <c r="N49" s="293"/>
      <c r="O49" s="17"/>
      <c r="P49" s="293"/>
      <c r="Q49" s="17"/>
      <c r="R49" s="293"/>
      <c r="S49" s="17"/>
      <c r="T49" s="293"/>
      <c r="U49" s="17" t="s">
        <v>601</v>
      </c>
      <c r="V49" s="293"/>
      <c r="W49" s="17"/>
      <c r="X49" s="293"/>
      <c r="Y49" s="17"/>
      <c r="Z49" s="293"/>
      <c r="AA49" s="17"/>
      <c r="AB49" s="293"/>
      <c r="AC49" s="17"/>
      <c r="AD49" s="293"/>
      <c r="AE49" s="17" t="s">
        <v>600</v>
      </c>
      <c r="AF49" s="293"/>
      <c r="AG49" s="17"/>
      <c r="AH49" s="293"/>
      <c r="AI49" s="17"/>
      <c r="AJ49" s="294" t="s">
        <v>599</v>
      </c>
    </row>
    <row r="50" spans="1:36" ht="409.5" x14ac:dyDescent="0.2">
      <c r="A50" s="43" t="s">
        <v>96</v>
      </c>
      <c r="B50" s="44" t="s">
        <v>34</v>
      </c>
      <c r="C50" s="87"/>
      <c r="D50" s="285" t="s">
        <v>516</v>
      </c>
      <c r="E50" s="14" t="s">
        <v>515</v>
      </c>
      <c r="F50" s="285" t="s">
        <v>729</v>
      </c>
      <c r="G50" s="14" t="s">
        <v>541</v>
      </c>
      <c r="H50" s="285" t="s">
        <v>488</v>
      </c>
      <c r="I50" s="14"/>
      <c r="J50" s="285" t="s">
        <v>542</v>
      </c>
      <c r="K50" s="14" t="s">
        <v>543</v>
      </c>
      <c r="L50" s="285" t="s">
        <v>544</v>
      </c>
      <c r="M50" s="14" t="s">
        <v>486</v>
      </c>
      <c r="N50" s="285" t="s">
        <v>419</v>
      </c>
      <c r="O50" s="14" t="s">
        <v>523</v>
      </c>
      <c r="P50" s="285" t="s">
        <v>524</v>
      </c>
      <c r="Q50" s="14" t="s">
        <v>525</v>
      </c>
      <c r="R50" s="285" t="s">
        <v>526</v>
      </c>
      <c r="S50" s="14" t="s">
        <v>527</v>
      </c>
      <c r="T50" s="285" t="s">
        <v>528</v>
      </c>
      <c r="U50" s="14" t="s">
        <v>527</v>
      </c>
      <c r="V50" s="285" t="s">
        <v>527</v>
      </c>
      <c r="W50" s="14"/>
      <c r="X50" s="285" t="s">
        <v>529</v>
      </c>
      <c r="Y50" s="14" t="s">
        <v>527</v>
      </c>
      <c r="Z50" s="285" t="s">
        <v>528</v>
      </c>
      <c r="AA50" s="14" t="s">
        <v>530</v>
      </c>
      <c r="AB50" s="285" t="s">
        <v>546</v>
      </c>
      <c r="AC50" s="14" t="s">
        <v>525</v>
      </c>
      <c r="AD50" s="285" t="s">
        <v>525</v>
      </c>
      <c r="AE50" s="14" t="s">
        <v>531</v>
      </c>
      <c r="AF50" s="285" t="s">
        <v>525</v>
      </c>
      <c r="AG50" s="14" t="s">
        <v>527</v>
      </c>
      <c r="AH50" s="285" t="s">
        <v>547</v>
      </c>
      <c r="AI50" s="14" t="s">
        <v>532</v>
      </c>
      <c r="AJ50" s="286" t="s">
        <v>533</v>
      </c>
    </row>
    <row r="51" spans="1:36" x14ac:dyDescent="0.2">
      <c r="A51" s="43" t="s">
        <v>97</v>
      </c>
      <c r="B51" s="72" t="s">
        <v>32</v>
      </c>
      <c r="C51" s="49">
        <f t="shared" ref="C51:AA51" si="3">C40</f>
        <v>195973880.37</v>
      </c>
      <c r="D51" s="235">
        <f t="shared" si="3"/>
        <v>32116151.210000001</v>
      </c>
      <c r="E51" s="49">
        <f t="shared" si="3"/>
        <v>16475000</v>
      </c>
      <c r="F51" s="235">
        <f t="shared" si="3"/>
        <v>37900000</v>
      </c>
      <c r="G51" s="49">
        <f t="shared" si="3"/>
        <v>11850000</v>
      </c>
      <c r="H51" s="235">
        <f t="shared" si="3"/>
        <v>6645000</v>
      </c>
      <c r="I51" s="49">
        <f t="shared" si="3"/>
        <v>0</v>
      </c>
      <c r="J51" s="235">
        <f t="shared" si="3"/>
        <v>13282164.200000001</v>
      </c>
      <c r="K51" s="49">
        <f t="shared" si="3"/>
        <v>7347787.3499999996</v>
      </c>
      <c r="L51" s="235">
        <f t="shared" si="3"/>
        <v>15023351.16</v>
      </c>
      <c r="M51" s="49">
        <f t="shared" si="3"/>
        <v>1693905</v>
      </c>
      <c r="N51" s="235">
        <f t="shared" si="3"/>
        <v>19306.450000000012</v>
      </c>
      <c r="O51" s="49">
        <f t="shared" si="3"/>
        <v>26911121</v>
      </c>
      <c r="P51" s="235">
        <f t="shared" si="3"/>
        <v>3409045</v>
      </c>
      <c r="Q51" s="49">
        <f t="shared" si="3"/>
        <v>0</v>
      </c>
      <c r="R51" s="235">
        <f t="shared" si="3"/>
        <v>30000</v>
      </c>
      <c r="S51" s="49">
        <f t="shared" si="3"/>
        <v>0</v>
      </c>
      <c r="T51" s="235">
        <f t="shared" si="3"/>
        <v>1831000</v>
      </c>
      <c r="U51" s="49">
        <f t="shared" si="3"/>
        <v>0</v>
      </c>
      <c r="V51" s="235">
        <f t="shared" si="3"/>
        <v>0</v>
      </c>
      <c r="W51" s="49">
        <f t="shared" si="3"/>
        <v>0</v>
      </c>
      <c r="X51" s="235">
        <f t="shared" si="3"/>
        <v>13862939</v>
      </c>
      <c r="Y51" s="49">
        <f t="shared" si="3"/>
        <v>2350000</v>
      </c>
      <c r="Z51" s="235">
        <f t="shared" si="3"/>
        <v>0</v>
      </c>
      <c r="AA51" s="49">
        <f t="shared" si="3"/>
        <v>75000</v>
      </c>
      <c r="AB51" s="235">
        <v>45000</v>
      </c>
      <c r="AC51" s="49">
        <f>AC40</f>
        <v>50000</v>
      </c>
      <c r="AD51" s="235">
        <f>AD40</f>
        <v>0</v>
      </c>
      <c r="AE51" s="49">
        <f>AE40</f>
        <v>1852000</v>
      </c>
      <c r="AF51" s="235">
        <v>0</v>
      </c>
      <c r="AG51" s="49">
        <f>AG40</f>
        <v>0</v>
      </c>
      <c r="AH51" s="235">
        <f>AH40</f>
        <v>0</v>
      </c>
      <c r="AI51" s="49">
        <f>AI40</f>
        <v>700000</v>
      </c>
      <c r="AJ51" s="263">
        <f>AJ40</f>
        <v>2505110</v>
      </c>
    </row>
    <row r="52" spans="1:36" s="15" customFormat="1" x14ac:dyDescent="0.2">
      <c r="A52" s="43"/>
      <c r="B52" s="44"/>
      <c r="C52" s="49"/>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215"/>
    </row>
    <row r="53" spans="1:36" s="15" customFormat="1" ht="25.5" x14ac:dyDescent="0.2">
      <c r="A53" s="43"/>
      <c r="B53" s="81" t="s">
        <v>126</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224"/>
    </row>
    <row r="54" spans="1:36" x14ac:dyDescent="0.2">
      <c r="A54" s="43"/>
      <c r="B54" s="31" t="s">
        <v>240</v>
      </c>
      <c r="C54" s="45"/>
      <c r="D54" s="229"/>
      <c r="E54" s="45"/>
      <c r="F54" s="229"/>
      <c r="G54" s="45"/>
      <c r="H54" s="229"/>
      <c r="I54" s="45"/>
      <c r="J54" s="229"/>
      <c r="K54" s="45"/>
      <c r="L54" s="229"/>
      <c r="M54" s="45"/>
      <c r="N54" s="229"/>
      <c r="O54" s="45"/>
      <c r="P54" s="229"/>
      <c r="Q54" s="45"/>
      <c r="R54" s="229"/>
      <c r="S54" s="45"/>
      <c r="T54" s="229"/>
      <c r="U54" s="45"/>
      <c r="V54" s="229"/>
      <c r="W54" s="45"/>
      <c r="X54" s="229"/>
      <c r="Y54" s="45"/>
      <c r="Z54" s="229"/>
      <c r="AA54" s="45"/>
      <c r="AB54" s="229"/>
      <c r="AC54" s="45"/>
      <c r="AD54" s="229"/>
      <c r="AE54" s="45"/>
      <c r="AF54" s="229"/>
      <c r="AG54" s="45"/>
      <c r="AH54" s="229"/>
      <c r="AI54" s="45"/>
      <c r="AJ54" s="256"/>
    </row>
    <row r="55" spans="1:36" ht="25.5" x14ac:dyDescent="0.2">
      <c r="A55" s="43"/>
      <c r="B55" s="192" t="s">
        <v>241</v>
      </c>
      <c r="C55" s="45"/>
      <c r="D55" s="229"/>
      <c r="E55" s="45"/>
      <c r="F55" s="229"/>
      <c r="G55" s="45"/>
      <c r="H55" s="229"/>
      <c r="I55" s="45"/>
      <c r="J55" s="229"/>
      <c r="K55" s="45"/>
      <c r="L55" s="229"/>
      <c r="M55" s="45"/>
      <c r="N55" s="229"/>
      <c r="O55" s="45"/>
      <c r="P55" s="229"/>
      <c r="Q55" s="45"/>
      <c r="R55" s="229"/>
      <c r="S55" s="45"/>
      <c r="T55" s="229"/>
      <c r="U55" s="45"/>
      <c r="V55" s="229"/>
      <c r="W55" s="45"/>
      <c r="X55" s="229"/>
      <c r="Y55" s="45"/>
      <c r="Z55" s="229"/>
      <c r="AA55" s="45"/>
      <c r="AB55" s="229"/>
      <c r="AC55" s="45"/>
      <c r="AD55" s="229"/>
      <c r="AE55" s="45"/>
      <c r="AF55" s="229"/>
      <c r="AG55" s="45"/>
      <c r="AH55" s="229"/>
      <c r="AI55" s="45"/>
      <c r="AJ55" s="256"/>
    </row>
    <row r="56" spans="1:36" x14ac:dyDescent="0.2">
      <c r="A56" s="43"/>
      <c r="B56" s="189" t="s">
        <v>429</v>
      </c>
      <c r="C56" s="45">
        <f>SUM(D56:CD56)</f>
        <v>28795206.759999994</v>
      </c>
      <c r="D56" s="229">
        <v>3019186.91</v>
      </c>
      <c r="E56" s="45"/>
      <c r="F56" s="229"/>
      <c r="G56" s="45"/>
      <c r="H56" s="229"/>
      <c r="I56" s="45"/>
      <c r="J56" s="229"/>
      <c r="K56" s="45"/>
      <c r="L56" s="229"/>
      <c r="M56" s="45"/>
      <c r="N56" s="229"/>
      <c r="O56" s="45">
        <v>25547361.75</v>
      </c>
      <c r="P56" s="229"/>
      <c r="Q56" s="45"/>
      <c r="R56" s="229"/>
      <c r="S56" s="45"/>
      <c r="T56" s="229"/>
      <c r="U56" s="45">
        <v>5336.4</v>
      </c>
      <c r="V56" s="229">
        <v>14165.31</v>
      </c>
      <c r="W56" s="45"/>
      <c r="X56" s="229"/>
      <c r="Y56" s="45"/>
      <c r="Z56" s="229"/>
      <c r="AA56" s="45"/>
      <c r="AB56" s="229">
        <v>46389.83</v>
      </c>
      <c r="AC56" s="45"/>
      <c r="AD56" s="229"/>
      <c r="AE56" s="45">
        <v>10467.83</v>
      </c>
      <c r="AF56" s="229"/>
      <c r="AG56" s="45">
        <v>152298.73000000001</v>
      </c>
      <c r="AH56" s="229"/>
      <c r="AI56" s="45"/>
      <c r="AJ56" s="256"/>
    </row>
    <row r="57" spans="1:36" ht="25.5" x14ac:dyDescent="0.2">
      <c r="A57" s="43"/>
      <c r="B57" s="189" t="s">
        <v>430</v>
      </c>
      <c r="C57" s="45">
        <f>SUM(D57:CD57)</f>
        <v>135938</v>
      </c>
      <c r="D57" s="229">
        <v>135938</v>
      </c>
      <c r="E57" s="45"/>
      <c r="F57" s="229"/>
      <c r="G57" s="45"/>
      <c r="H57" s="229"/>
      <c r="I57" s="45"/>
      <c r="J57" s="229"/>
      <c r="K57" s="45"/>
      <c r="L57" s="229"/>
      <c r="M57" s="45"/>
      <c r="N57" s="229"/>
      <c r="O57" s="45"/>
      <c r="P57" s="229"/>
      <c r="Q57" s="45"/>
      <c r="R57" s="229"/>
      <c r="S57" s="45"/>
      <c r="T57" s="229"/>
      <c r="U57" s="45"/>
      <c r="V57" s="229"/>
      <c r="W57" s="45"/>
      <c r="X57" s="229"/>
      <c r="Y57" s="45"/>
      <c r="Z57" s="229"/>
      <c r="AA57" s="45"/>
      <c r="AB57" s="229"/>
      <c r="AC57" s="45"/>
      <c r="AD57" s="229"/>
      <c r="AE57" s="45"/>
      <c r="AF57" s="229"/>
      <c r="AG57" s="45"/>
      <c r="AH57" s="229"/>
      <c r="AI57" s="45"/>
      <c r="AJ57" s="256"/>
    </row>
    <row r="58" spans="1:36" ht="25.5" x14ac:dyDescent="0.2">
      <c r="A58" s="43"/>
      <c r="B58" s="192" t="s">
        <v>242</v>
      </c>
      <c r="C58" s="45">
        <f>SUM(D58:CD58)</f>
        <v>463633.39</v>
      </c>
      <c r="D58" s="229">
        <v>328870.78000000003</v>
      </c>
      <c r="E58" s="45"/>
      <c r="F58" s="229"/>
      <c r="G58" s="45"/>
      <c r="H58" s="229"/>
      <c r="I58" s="45"/>
      <c r="J58" s="229"/>
      <c r="K58" s="45"/>
      <c r="L58" s="229"/>
      <c r="M58" s="45"/>
      <c r="N58" s="229"/>
      <c r="O58" s="45">
        <v>134262.60999999999</v>
      </c>
      <c r="P58" s="229"/>
      <c r="Q58" s="45">
        <v>500</v>
      </c>
      <c r="R58" s="229"/>
      <c r="S58" s="45"/>
      <c r="T58" s="229"/>
      <c r="U58" s="45"/>
      <c r="V58" s="229"/>
      <c r="W58" s="45"/>
      <c r="X58" s="229"/>
      <c r="Y58" s="45"/>
      <c r="Z58" s="229"/>
      <c r="AA58" s="45"/>
      <c r="AB58" s="229"/>
      <c r="AC58" s="45"/>
      <c r="AD58" s="229"/>
      <c r="AE58" s="45"/>
      <c r="AF58" s="229"/>
      <c r="AG58" s="45"/>
      <c r="AH58" s="229"/>
      <c r="AI58" s="45"/>
      <c r="AJ58" s="256"/>
    </row>
    <row r="59" spans="1:36" ht="25.5" x14ac:dyDescent="0.2">
      <c r="A59" s="43"/>
      <c r="B59" s="189" t="s">
        <v>423</v>
      </c>
      <c r="C59" s="45"/>
      <c r="D59" s="229"/>
      <c r="E59" s="45"/>
      <c r="F59" s="229"/>
      <c r="G59" s="45"/>
      <c r="H59" s="229"/>
      <c r="I59" s="45"/>
      <c r="J59" s="229"/>
      <c r="K59" s="45"/>
      <c r="L59" s="229"/>
      <c r="M59" s="45"/>
      <c r="N59" s="229"/>
      <c r="O59" s="45"/>
      <c r="P59" s="229"/>
      <c r="Q59" s="45"/>
      <c r="R59" s="229"/>
      <c r="S59" s="45"/>
      <c r="T59" s="229"/>
      <c r="U59" s="45"/>
      <c r="V59" s="229"/>
      <c r="W59" s="45"/>
      <c r="X59" s="229"/>
      <c r="Y59" s="45"/>
      <c r="Z59" s="229"/>
      <c r="AA59" s="45"/>
      <c r="AB59" s="229"/>
      <c r="AC59" s="45"/>
      <c r="AD59" s="229"/>
      <c r="AE59" s="45"/>
      <c r="AF59" s="229"/>
      <c r="AG59" s="45"/>
      <c r="AH59" s="229"/>
      <c r="AI59" s="45"/>
      <c r="AJ59" s="256"/>
    </row>
    <row r="60" spans="1:36" x14ac:dyDescent="0.2">
      <c r="A60" s="43"/>
      <c r="B60" s="189" t="s">
        <v>424</v>
      </c>
      <c r="C60" s="45"/>
      <c r="D60" s="229"/>
      <c r="E60" s="45"/>
      <c r="F60" s="229"/>
      <c r="G60" s="45"/>
      <c r="H60" s="229"/>
      <c r="I60" s="45"/>
      <c r="J60" s="229"/>
      <c r="K60" s="45"/>
      <c r="L60" s="229"/>
      <c r="M60" s="45"/>
      <c r="N60" s="229"/>
      <c r="O60" s="45"/>
      <c r="P60" s="229"/>
      <c r="Q60" s="45"/>
      <c r="R60" s="229"/>
      <c r="S60" s="45"/>
      <c r="T60" s="229"/>
      <c r="U60" s="45"/>
      <c r="V60" s="229"/>
      <c r="W60" s="45"/>
      <c r="X60" s="229"/>
      <c r="Y60" s="45"/>
      <c r="Z60" s="229"/>
      <c r="AA60" s="45"/>
      <c r="AB60" s="229"/>
      <c r="AC60" s="45"/>
      <c r="AD60" s="229"/>
      <c r="AE60" s="45"/>
      <c r="AF60" s="229"/>
      <c r="AG60" s="45"/>
      <c r="AH60" s="229"/>
      <c r="AI60" s="45"/>
      <c r="AJ60" s="256"/>
    </row>
    <row r="61" spans="1:36" x14ac:dyDescent="0.2">
      <c r="A61" s="43"/>
      <c r="B61" s="189" t="s">
        <v>425</v>
      </c>
      <c r="C61" s="45"/>
      <c r="D61" s="229"/>
      <c r="E61" s="45"/>
      <c r="F61" s="229"/>
      <c r="G61" s="45"/>
      <c r="H61" s="229"/>
      <c r="I61" s="45"/>
      <c r="J61" s="229"/>
      <c r="K61" s="45"/>
      <c r="L61" s="229"/>
      <c r="M61" s="45"/>
      <c r="N61" s="229"/>
      <c r="O61" s="45"/>
      <c r="P61" s="229"/>
      <c r="Q61" s="45"/>
      <c r="R61" s="229"/>
      <c r="S61" s="45"/>
      <c r="T61" s="229"/>
      <c r="U61" s="45"/>
      <c r="V61" s="229"/>
      <c r="W61" s="45"/>
      <c r="X61" s="229"/>
      <c r="Y61" s="45"/>
      <c r="Z61" s="229"/>
      <c r="AA61" s="45"/>
      <c r="AB61" s="229"/>
      <c r="AC61" s="45"/>
      <c r="AD61" s="229"/>
      <c r="AE61" s="45"/>
      <c r="AF61" s="229"/>
      <c r="AG61" s="45"/>
      <c r="AH61" s="229"/>
      <c r="AI61" s="45"/>
      <c r="AJ61" s="256"/>
    </row>
    <row r="62" spans="1:36" ht="25.5" x14ac:dyDescent="0.2">
      <c r="A62" s="43"/>
      <c r="B62" s="192" t="s">
        <v>243</v>
      </c>
      <c r="C62" s="45">
        <f>SUM(D62:CD62)</f>
        <v>0</v>
      </c>
      <c r="D62" s="229"/>
      <c r="E62" s="45"/>
      <c r="F62" s="229"/>
      <c r="G62" s="45"/>
      <c r="H62" s="229"/>
      <c r="I62" s="45"/>
      <c r="J62" s="229"/>
      <c r="K62" s="45"/>
      <c r="L62" s="229"/>
      <c r="M62" s="45"/>
      <c r="N62" s="229"/>
      <c r="O62" s="45"/>
      <c r="P62" s="229"/>
      <c r="Q62" s="45"/>
      <c r="R62" s="229"/>
      <c r="S62" s="45"/>
      <c r="T62" s="229"/>
      <c r="U62" s="45"/>
      <c r="V62" s="229"/>
      <c r="W62" s="45"/>
      <c r="X62" s="229"/>
      <c r="Y62" s="45"/>
      <c r="Z62" s="229"/>
      <c r="AA62" s="45"/>
      <c r="AB62" s="229"/>
      <c r="AC62" s="45"/>
      <c r="AD62" s="229"/>
      <c r="AE62" s="45"/>
      <c r="AF62" s="229"/>
      <c r="AG62" s="45"/>
      <c r="AH62" s="229"/>
      <c r="AI62" s="45"/>
      <c r="AJ62" s="256"/>
    </row>
    <row r="63" spans="1:36" x14ac:dyDescent="0.2">
      <c r="A63" s="43"/>
      <c r="B63" s="189" t="s">
        <v>244</v>
      </c>
      <c r="C63" s="45"/>
      <c r="D63" s="229"/>
      <c r="E63" s="45"/>
      <c r="F63" s="229"/>
      <c r="G63" s="45"/>
      <c r="H63" s="229"/>
      <c r="I63" s="45"/>
      <c r="J63" s="229"/>
      <c r="K63" s="45"/>
      <c r="L63" s="229"/>
      <c r="M63" s="45"/>
      <c r="N63" s="229"/>
      <c r="O63" s="45"/>
      <c r="P63" s="229"/>
      <c r="Q63" s="45"/>
      <c r="R63" s="229"/>
      <c r="S63" s="45"/>
      <c r="T63" s="229"/>
      <c r="U63" s="45"/>
      <c r="V63" s="229"/>
      <c r="W63" s="45"/>
      <c r="X63" s="229"/>
      <c r="Y63" s="45"/>
      <c r="Z63" s="229"/>
      <c r="AA63" s="45"/>
      <c r="AB63" s="229"/>
      <c r="AC63" s="45"/>
      <c r="AD63" s="229"/>
      <c r="AE63" s="45"/>
      <c r="AF63" s="229"/>
      <c r="AG63" s="45"/>
      <c r="AH63" s="229"/>
      <c r="AI63" s="45"/>
      <c r="AJ63" s="256"/>
    </row>
    <row r="64" spans="1:36" x14ac:dyDescent="0.2">
      <c r="A64" s="43"/>
      <c r="B64" s="189" t="s">
        <v>245</v>
      </c>
      <c r="C64" s="45"/>
      <c r="D64" s="229"/>
      <c r="E64" s="45"/>
      <c r="F64" s="229"/>
      <c r="G64" s="45"/>
      <c r="H64" s="229"/>
      <c r="I64" s="45"/>
      <c r="J64" s="229"/>
      <c r="K64" s="45"/>
      <c r="L64" s="229"/>
      <c r="M64" s="45"/>
      <c r="N64" s="229"/>
      <c r="O64" s="45"/>
      <c r="P64" s="229"/>
      <c r="Q64" s="45"/>
      <c r="R64" s="229"/>
      <c r="S64" s="45"/>
      <c r="T64" s="229"/>
      <c r="U64" s="45"/>
      <c r="V64" s="229"/>
      <c r="W64" s="45"/>
      <c r="X64" s="229"/>
      <c r="Y64" s="45"/>
      <c r="Z64" s="229"/>
      <c r="AA64" s="45"/>
      <c r="AB64" s="229"/>
      <c r="AC64" s="45"/>
      <c r="AD64" s="229"/>
      <c r="AE64" s="45"/>
      <c r="AF64" s="229"/>
      <c r="AG64" s="45"/>
      <c r="AH64" s="229"/>
      <c r="AI64" s="45"/>
      <c r="AJ64" s="256"/>
    </row>
    <row r="65" spans="1:36" x14ac:dyDescent="0.2">
      <c r="A65" s="43"/>
      <c r="B65" s="189" t="s">
        <v>246</v>
      </c>
      <c r="C65" s="45"/>
      <c r="D65" s="229"/>
      <c r="E65" s="45"/>
      <c r="F65" s="229"/>
      <c r="G65" s="45"/>
      <c r="H65" s="229"/>
      <c r="I65" s="45"/>
      <c r="J65" s="229"/>
      <c r="K65" s="45"/>
      <c r="L65" s="229"/>
      <c r="M65" s="45"/>
      <c r="N65" s="229"/>
      <c r="O65" s="45"/>
      <c r="P65" s="229"/>
      <c r="Q65" s="45"/>
      <c r="R65" s="229"/>
      <c r="S65" s="45"/>
      <c r="T65" s="229"/>
      <c r="U65" s="45"/>
      <c r="V65" s="229"/>
      <c r="W65" s="45"/>
      <c r="X65" s="229"/>
      <c r="Y65" s="45"/>
      <c r="Z65" s="229"/>
      <c r="AA65" s="45"/>
      <c r="AB65" s="229"/>
      <c r="AC65" s="45"/>
      <c r="AD65" s="229"/>
      <c r="AE65" s="45"/>
      <c r="AF65" s="229"/>
      <c r="AG65" s="45"/>
      <c r="AH65" s="229"/>
      <c r="AI65" s="45"/>
      <c r="AJ65" s="256"/>
    </row>
    <row r="66" spans="1:36" x14ac:dyDescent="0.2">
      <c r="A66" s="43"/>
      <c r="B66" s="189" t="s">
        <v>247</v>
      </c>
      <c r="C66" s="45"/>
      <c r="D66" s="229"/>
      <c r="E66" s="45"/>
      <c r="F66" s="229"/>
      <c r="G66" s="45"/>
      <c r="H66" s="229"/>
      <c r="I66" s="45"/>
      <c r="J66" s="229"/>
      <c r="K66" s="45"/>
      <c r="L66" s="229"/>
      <c r="M66" s="45"/>
      <c r="N66" s="229"/>
      <c r="O66" s="45"/>
      <c r="P66" s="229"/>
      <c r="Q66" s="45"/>
      <c r="R66" s="229"/>
      <c r="S66" s="45"/>
      <c r="T66" s="229"/>
      <c r="U66" s="45"/>
      <c r="V66" s="229"/>
      <c r="W66" s="45"/>
      <c r="X66" s="229"/>
      <c r="Y66" s="45"/>
      <c r="Z66" s="229"/>
      <c r="AA66" s="45"/>
      <c r="AB66" s="229"/>
      <c r="AC66" s="45"/>
      <c r="AD66" s="229"/>
      <c r="AE66" s="45"/>
      <c r="AF66" s="229"/>
      <c r="AG66" s="45"/>
      <c r="AH66" s="229"/>
      <c r="AI66" s="45"/>
      <c r="AJ66" s="256"/>
    </row>
    <row r="67" spans="1:36" ht="25.5" x14ac:dyDescent="0.2">
      <c r="A67" s="43"/>
      <c r="B67" s="192" t="s">
        <v>426</v>
      </c>
      <c r="C67" s="45">
        <f>SUM(D67:CD67)</f>
        <v>5002232.24</v>
      </c>
      <c r="D67" s="229">
        <v>4893984.2</v>
      </c>
      <c r="E67" s="45"/>
      <c r="F67" s="229">
        <v>12530.04</v>
      </c>
      <c r="G67" s="45"/>
      <c r="H67" s="229"/>
      <c r="I67" s="45"/>
      <c r="J67" s="229"/>
      <c r="K67" s="45"/>
      <c r="L67" s="229"/>
      <c r="M67" s="45"/>
      <c r="N67" s="229"/>
      <c r="O67" s="45"/>
      <c r="P67" s="229">
        <v>65459.85</v>
      </c>
      <c r="Q67" s="45"/>
      <c r="R67" s="229"/>
      <c r="S67" s="45"/>
      <c r="T67" s="229"/>
      <c r="U67" s="45">
        <v>2000</v>
      </c>
      <c r="V67" s="229">
        <v>28231.86</v>
      </c>
      <c r="W67" s="45"/>
      <c r="X67" s="229"/>
      <c r="Y67" s="45"/>
      <c r="Z67" s="229"/>
      <c r="AA67" s="45"/>
      <c r="AB67" s="229"/>
      <c r="AC67" s="45"/>
      <c r="AD67" s="229">
        <v>26.29</v>
      </c>
      <c r="AE67" s="45"/>
      <c r="AF67" s="229"/>
      <c r="AG67" s="45"/>
      <c r="AH67" s="229"/>
      <c r="AI67" s="45"/>
      <c r="AJ67" s="256"/>
    </row>
    <row r="68" spans="1:36" ht="25.5" x14ac:dyDescent="0.2">
      <c r="A68" s="43"/>
      <c r="B68" s="189" t="s">
        <v>427</v>
      </c>
      <c r="C68" s="45"/>
      <c r="D68" s="229"/>
      <c r="E68" s="45"/>
      <c r="F68" s="229"/>
      <c r="G68" s="45"/>
      <c r="H68" s="229"/>
      <c r="I68" s="45"/>
      <c r="J68" s="229"/>
      <c r="K68" s="45"/>
      <c r="L68" s="229"/>
      <c r="M68" s="45"/>
      <c r="N68" s="229"/>
      <c r="O68" s="45"/>
      <c r="P68" s="229"/>
      <c r="Q68" s="45"/>
      <c r="R68" s="229"/>
      <c r="S68" s="45"/>
      <c r="T68" s="229"/>
      <c r="U68" s="4"/>
      <c r="V68" s="229"/>
      <c r="W68" s="45"/>
      <c r="X68" s="229"/>
      <c r="Y68" s="45"/>
      <c r="Z68" s="229"/>
      <c r="AA68" s="45"/>
      <c r="AB68" s="229"/>
      <c r="AC68" s="45"/>
      <c r="AD68" s="229"/>
      <c r="AE68" s="45"/>
      <c r="AF68" s="229"/>
      <c r="AG68" s="45"/>
      <c r="AH68" s="229"/>
      <c r="AI68" s="45"/>
      <c r="AJ68" s="256"/>
    </row>
    <row r="69" spans="1:36" ht="25.5" x14ac:dyDescent="0.2">
      <c r="A69" s="43"/>
      <c r="B69" s="189" t="s">
        <v>428</v>
      </c>
      <c r="C69" s="45"/>
      <c r="D69" s="229"/>
      <c r="E69" s="45"/>
      <c r="F69" s="229"/>
      <c r="G69" s="45"/>
      <c r="H69" s="229"/>
      <c r="I69" s="45"/>
      <c r="J69" s="229"/>
      <c r="K69" s="45"/>
      <c r="L69" s="229"/>
      <c r="M69" s="45"/>
      <c r="N69" s="229"/>
      <c r="O69" s="45"/>
      <c r="P69" s="242"/>
      <c r="Q69" s="45"/>
      <c r="R69" s="229"/>
      <c r="S69" s="45"/>
      <c r="T69" s="229"/>
      <c r="U69" s="45"/>
      <c r="V69" s="242"/>
      <c r="W69" s="45"/>
      <c r="X69" s="229"/>
      <c r="Y69" s="45"/>
      <c r="Z69" s="229"/>
      <c r="AA69" s="45"/>
      <c r="AB69" s="229"/>
      <c r="AC69" s="45"/>
      <c r="AD69" s="242"/>
      <c r="AE69" s="45"/>
      <c r="AF69" s="229"/>
      <c r="AG69" s="45"/>
      <c r="AH69" s="229"/>
      <c r="AI69" s="45"/>
      <c r="AJ69" s="256"/>
    </row>
    <row r="70" spans="1:36" x14ac:dyDescent="0.2">
      <c r="A70" s="43"/>
      <c r="B70" s="31" t="s">
        <v>248</v>
      </c>
      <c r="C70" s="45"/>
      <c r="D70" s="229"/>
      <c r="E70" s="45"/>
      <c r="F70" s="229"/>
      <c r="G70" s="45"/>
      <c r="H70" s="229"/>
      <c r="I70" s="45"/>
      <c r="J70" s="229"/>
      <c r="K70" s="45"/>
      <c r="L70" s="229"/>
      <c r="M70" s="45"/>
      <c r="N70" s="229"/>
      <c r="O70" s="45"/>
      <c r="P70" s="229"/>
      <c r="Q70" s="45"/>
      <c r="R70" s="229"/>
      <c r="S70" s="45"/>
      <c r="T70" s="229"/>
      <c r="U70" s="45"/>
      <c r="V70" s="229"/>
      <c r="W70" s="45"/>
      <c r="X70" s="229"/>
      <c r="Y70" s="45"/>
      <c r="Z70" s="229"/>
      <c r="AA70" s="45"/>
      <c r="AB70" s="229"/>
      <c r="AC70" s="45"/>
      <c r="AD70" s="229"/>
      <c r="AE70" s="45"/>
      <c r="AF70" s="229"/>
      <c r="AG70" s="45"/>
      <c r="AH70" s="229"/>
      <c r="AI70" s="45"/>
      <c r="AJ70" s="256"/>
    </row>
    <row r="71" spans="1:36" ht="25.5" x14ac:dyDescent="0.2">
      <c r="A71" s="43"/>
      <c r="B71" s="192" t="s">
        <v>249</v>
      </c>
      <c r="C71" s="45"/>
      <c r="D71" s="229"/>
      <c r="E71" s="45"/>
      <c r="F71" s="229"/>
      <c r="G71" s="45"/>
      <c r="H71" s="229"/>
      <c r="I71" s="45"/>
      <c r="J71" s="229"/>
      <c r="K71" s="45"/>
      <c r="L71" s="229"/>
      <c r="M71" s="45"/>
      <c r="N71" s="229"/>
      <c r="O71" s="45"/>
      <c r="P71" s="229"/>
      <c r="Q71" s="45"/>
      <c r="R71" s="229"/>
      <c r="S71" s="45"/>
      <c r="T71" s="229"/>
      <c r="U71" s="45"/>
      <c r="V71" s="229"/>
      <c r="W71" s="45"/>
      <c r="X71" s="229"/>
      <c r="Y71" s="45"/>
      <c r="Z71" s="229"/>
      <c r="AA71" s="45"/>
      <c r="AB71" s="229"/>
      <c r="AC71" s="45"/>
      <c r="AD71" s="229"/>
      <c r="AE71" s="45"/>
      <c r="AF71" s="229"/>
      <c r="AG71" s="45"/>
      <c r="AH71" s="229"/>
      <c r="AI71" s="45"/>
      <c r="AJ71" s="256"/>
    </row>
    <row r="72" spans="1:36" ht="25.5" x14ac:dyDescent="0.2">
      <c r="A72" s="43"/>
      <c r="B72" s="189" t="s">
        <v>431</v>
      </c>
      <c r="C72" s="45">
        <f>SUM(D72:CD72)</f>
        <v>11760575.219999999</v>
      </c>
      <c r="D72" s="229"/>
      <c r="E72" s="45"/>
      <c r="F72" s="229"/>
      <c r="G72" s="45"/>
      <c r="H72" s="229"/>
      <c r="I72" s="45"/>
      <c r="J72" s="229"/>
      <c r="K72" s="45"/>
      <c r="L72" s="229"/>
      <c r="M72" s="45"/>
      <c r="N72" s="229"/>
      <c r="O72" s="45"/>
      <c r="P72" s="229"/>
      <c r="Q72" s="45"/>
      <c r="R72" s="229"/>
      <c r="S72" s="45"/>
      <c r="T72" s="229">
        <v>2.62</v>
      </c>
      <c r="U72" s="45"/>
      <c r="V72" s="229"/>
      <c r="W72" s="45"/>
      <c r="X72" s="229">
        <v>11760572.6</v>
      </c>
      <c r="Y72" s="45"/>
      <c r="Z72" s="229"/>
      <c r="AA72" s="45"/>
      <c r="AB72" s="229"/>
      <c r="AC72" s="45"/>
      <c r="AD72" s="229"/>
      <c r="AE72" s="45"/>
      <c r="AF72" s="229"/>
      <c r="AG72" s="45"/>
      <c r="AH72" s="229"/>
      <c r="AI72" s="45"/>
      <c r="AJ72" s="256"/>
    </row>
    <row r="73" spans="1:36" ht="25.5" x14ac:dyDescent="0.2">
      <c r="A73" s="43"/>
      <c r="B73" s="189" t="s">
        <v>432</v>
      </c>
      <c r="C73" s="45">
        <f>SUM(D73:CD73)</f>
        <v>182068.31</v>
      </c>
      <c r="D73" s="229"/>
      <c r="E73" s="45"/>
      <c r="F73" s="229"/>
      <c r="G73" s="45"/>
      <c r="H73" s="229"/>
      <c r="I73" s="45"/>
      <c r="J73" s="229"/>
      <c r="K73" s="45"/>
      <c r="L73" s="229"/>
      <c r="M73" s="45"/>
      <c r="N73" s="229"/>
      <c r="O73" s="45"/>
      <c r="P73" s="229"/>
      <c r="Q73" s="45"/>
      <c r="R73" s="229"/>
      <c r="S73" s="45"/>
      <c r="T73" s="229"/>
      <c r="U73" s="45"/>
      <c r="V73" s="229"/>
      <c r="W73" s="45"/>
      <c r="X73" s="229">
        <v>182068.31</v>
      </c>
      <c r="Y73" s="45"/>
      <c r="Z73" s="229"/>
      <c r="AA73" s="45"/>
      <c r="AB73" s="229"/>
      <c r="AC73" s="45"/>
      <c r="AD73" s="229"/>
      <c r="AE73" s="45"/>
      <c r="AF73" s="229"/>
      <c r="AG73" s="45"/>
      <c r="AH73" s="229"/>
      <c r="AI73" s="45"/>
      <c r="AJ73" s="256"/>
    </row>
    <row r="74" spans="1:36" x14ac:dyDescent="0.2">
      <c r="A74" s="43"/>
      <c r="B74" s="192" t="s">
        <v>250</v>
      </c>
      <c r="C74" s="45"/>
      <c r="D74" s="229"/>
      <c r="E74" s="45"/>
      <c r="F74" s="229"/>
      <c r="G74" s="45"/>
      <c r="H74" s="229"/>
      <c r="I74" s="45"/>
      <c r="J74" s="229"/>
      <c r="K74" s="45"/>
      <c r="L74" s="229"/>
      <c r="M74" s="45"/>
      <c r="N74" s="229"/>
      <c r="O74" s="45"/>
      <c r="P74" s="229"/>
      <c r="Q74" s="45"/>
      <c r="R74" s="229"/>
      <c r="S74" s="45"/>
      <c r="T74" s="229"/>
      <c r="U74" s="45"/>
      <c r="V74" s="229"/>
      <c r="W74" s="45"/>
      <c r="X74" s="229"/>
      <c r="Y74" s="45"/>
      <c r="Z74" s="229"/>
      <c r="AA74" s="45"/>
      <c r="AB74" s="229"/>
      <c r="AC74" s="45"/>
      <c r="AD74" s="229"/>
      <c r="AE74" s="45"/>
      <c r="AF74" s="229"/>
      <c r="AG74" s="45"/>
      <c r="AH74" s="229"/>
      <c r="AI74" s="45"/>
      <c r="AJ74" s="256"/>
    </row>
    <row r="75" spans="1:36" ht="25.5" x14ac:dyDescent="0.2">
      <c r="A75" s="43"/>
      <c r="B75" s="189" t="s">
        <v>433</v>
      </c>
      <c r="C75" s="45">
        <f>SUM(D75:CD75)</f>
        <v>12296977.989999998</v>
      </c>
      <c r="D75" s="229">
        <v>572899.68000000005</v>
      </c>
      <c r="E75" s="45"/>
      <c r="F75" s="229">
        <v>2326812</v>
      </c>
      <c r="G75" s="45"/>
      <c r="H75" s="229"/>
      <c r="I75" s="45"/>
      <c r="J75" s="229">
        <v>220340.72</v>
      </c>
      <c r="K75" s="45">
        <v>543410</v>
      </c>
      <c r="L75" s="229">
        <v>2471982.4700000002</v>
      </c>
      <c r="M75" s="45">
        <v>1685529.35</v>
      </c>
      <c r="N75" s="229">
        <v>19306.45</v>
      </c>
      <c r="O75" s="45">
        <v>2104938.56</v>
      </c>
      <c r="P75" s="229"/>
      <c r="Q75" s="45">
        <v>2116729</v>
      </c>
      <c r="R75" s="229"/>
      <c r="S75" s="45"/>
      <c r="T75" s="229"/>
      <c r="U75" s="45"/>
      <c r="V75" s="229"/>
      <c r="W75" s="45"/>
      <c r="X75" s="229"/>
      <c r="Y75" s="45"/>
      <c r="Z75" s="229"/>
      <c r="AA75" s="45"/>
      <c r="AB75" s="229"/>
      <c r="AC75" s="45"/>
      <c r="AD75" s="229">
        <v>341.95</v>
      </c>
      <c r="AE75" s="45"/>
      <c r="AF75" s="229"/>
      <c r="AG75" s="45">
        <v>1997.78</v>
      </c>
      <c r="AH75" s="229"/>
      <c r="AI75" s="45"/>
      <c r="AJ75" s="256">
        <v>232690.03</v>
      </c>
    </row>
    <row r="76" spans="1:36" ht="25.5" x14ac:dyDescent="0.2">
      <c r="A76" s="43"/>
      <c r="B76" s="189" t="s">
        <v>434</v>
      </c>
      <c r="C76" s="45">
        <f>SUM(D76:CD76)</f>
        <v>8368812</v>
      </c>
      <c r="D76" s="229"/>
      <c r="E76" s="45"/>
      <c r="F76" s="229"/>
      <c r="G76" s="45"/>
      <c r="H76" s="229"/>
      <c r="I76" s="45"/>
      <c r="J76" s="229"/>
      <c r="K76" s="45">
        <v>66524</v>
      </c>
      <c r="L76" s="229">
        <v>4743745</v>
      </c>
      <c r="M76" s="45"/>
      <c r="N76" s="229"/>
      <c r="O76" s="45"/>
      <c r="P76" s="229">
        <v>3433355</v>
      </c>
      <c r="Q76" s="45"/>
      <c r="R76" s="229"/>
      <c r="S76" s="45"/>
      <c r="T76" s="229"/>
      <c r="U76" s="45"/>
      <c r="V76" s="229"/>
      <c r="W76" s="45"/>
      <c r="X76" s="229"/>
      <c r="Y76" s="45"/>
      <c r="Z76" s="229"/>
      <c r="AA76" s="45"/>
      <c r="AB76" s="229"/>
      <c r="AC76" s="45"/>
      <c r="AD76" s="229"/>
      <c r="AE76" s="45"/>
      <c r="AF76" s="229"/>
      <c r="AG76" s="45"/>
      <c r="AH76" s="229"/>
      <c r="AI76" s="45">
        <v>125188</v>
      </c>
      <c r="AJ76" s="256"/>
    </row>
    <row r="77" spans="1:36" ht="25.5" x14ac:dyDescent="0.2">
      <c r="A77" s="43"/>
      <c r="B77" s="192" t="s">
        <v>730</v>
      </c>
      <c r="C77" s="45"/>
      <c r="D77" s="229"/>
      <c r="E77" s="45"/>
      <c r="F77" s="229"/>
      <c r="G77" s="45"/>
      <c r="H77" s="229"/>
      <c r="I77" s="45"/>
      <c r="J77" s="229"/>
      <c r="K77" s="45"/>
      <c r="L77" s="229"/>
      <c r="M77" s="45"/>
      <c r="N77" s="229"/>
      <c r="O77" s="45"/>
      <c r="P77" s="229"/>
      <c r="Q77" s="45"/>
      <c r="R77" s="229"/>
      <c r="S77" s="45"/>
      <c r="T77" s="229"/>
      <c r="U77" s="45"/>
      <c r="V77" s="229"/>
      <c r="W77" s="45"/>
      <c r="X77" s="229"/>
      <c r="Y77" s="45"/>
      <c r="Z77" s="229"/>
      <c r="AA77" s="45"/>
      <c r="AB77" s="229"/>
      <c r="AC77" s="45"/>
      <c r="AD77" s="229"/>
      <c r="AE77" s="45"/>
      <c r="AF77" s="229"/>
      <c r="AG77" s="45"/>
      <c r="AH77" s="229"/>
      <c r="AI77" s="45"/>
      <c r="AJ77" s="256"/>
    </row>
    <row r="78" spans="1:36" x14ac:dyDescent="0.2">
      <c r="A78" s="43"/>
      <c r="B78" s="189" t="s">
        <v>252</v>
      </c>
      <c r="C78" s="45">
        <f t="shared" ref="C78:C86" si="4">SUM(D78:CD78)</f>
        <v>595302.75</v>
      </c>
      <c r="D78" s="229"/>
      <c r="E78" s="45"/>
      <c r="F78" s="229"/>
      <c r="G78" s="45"/>
      <c r="H78" s="229"/>
      <c r="I78" s="45"/>
      <c r="J78" s="229"/>
      <c r="K78" s="45"/>
      <c r="L78" s="229"/>
      <c r="M78" s="45"/>
      <c r="N78" s="229"/>
      <c r="O78" s="45"/>
      <c r="P78" s="229"/>
      <c r="Q78" s="45"/>
      <c r="R78" s="229"/>
      <c r="S78" s="45"/>
      <c r="T78" s="229"/>
      <c r="U78" s="45"/>
      <c r="V78" s="229"/>
      <c r="W78" s="45"/>
      <c r="X78" s="229"/>
      <c r="Y78" s="45"/>
      <c r="Z78" s="229"/>
      <c r="AA78" s="45"/>
      <c r="AB78" s="229"/>
      <c r="AC78" s="45"/>
      <c r="AD78" s="229"/>
      <c r="AE78" s="45"/>
      <c r="AF78" s="229"/>
      <c r="AG78" s="45"/>
      <c r="AH78" s="229"/>
      <c r="AI78" s="45"/>
      <c r="AJ78" s="256">
        <v>595302.75</v>
      </c>
    </row>
    <row r="79" spans="1:36" ht="25.5" x14ac:dyDescent="0.2">
      <c r="A79" s="43"/>
      <c r="B79" s="189" t="s">
        <v>253</v>
      </c>
      <c r="C79" s="45">
        <f t="shared" si="4"/>
        <v>1023007.56</v>
      </c>
      <c r="D79" s="229">
        <v>22865.38</v>
      </c>
      <c r="E79" s="45"/>
      <c r="F79" s="229">
        <v>945284.3</v>
      </c>
      <c r="G79" s="45"/>
      <c r="H79" s="229"/>
      <c r="I79" s="45"/>
      <c r="J79" s="229"/>
      <c r="K79" s="45"/>
      <c r="L79" s="229"/>
      <c r="M79" s="45"/>
      <c r="N79" s="229"/>
      <c r="O79" s="45"/>
      <c r="P79" s="229"/>
      <c r="Q79" s="45"/>
      <c r="R79" s="229"/>
      <c r="S79" s="45"/>
      <c r="T79" s="229"/>
      <c r="U79" s="45"/>
      <c r="V79" s="229"/>
      <c r="W79" s="45"/>
      <c r="X79" s="229"/>
      <c r="Y79" s="45"/>
      <c r="Z79" s="229"/>
      <c r="AA79" s="45"/>
      <c r="AB79" s="229"/>
      <c r="AC79" s="45"/>
      <c r="AD79" s="229"/>
      <c r="AE79" s="45">
        <v>54857.88</v>
      </c>
      <c r="AF79" s="229"/>
      <c r="AG79" s="45"/>
      <c r="AH79" s="229"/>
      <c r="AI79" s="45"/>
      <c r="AJ79" s="256"/>
    </row>
    <row r="80" spans="1:36" x14ac:dyDescent="0.2">
      <c r="A80" s="43"/>
      <c r="B80" s="189" t="s">
        <v>254</v>
      </c>
      <c r="C80" s="45">
        <f t="shared" si="4"/>
        <v>570602.49</v>
      </c>
      <c r="D80" s="229"/>
      <c r="E80" s="45"/>
      <c r="F80" s="229"/>
      <c r="G80" s="45"/>
      <c r="H80" s="229"/>
      <c r="I80" s="45"/>
      <c r="J80" s="229"/>
      <c r="K80" s="45"/>
      <c r="L80" s="229"/>
      <c r="M80" s="45"/>
      <c r="N80" s="229"/>
      <c r="O80" s="45"/>
      <c r="P80" s="229"/>
      <c r="Q80" s="45"/>
      <c r="R80" s="229"/>
      <c r="S80" s="45"/>
      <c r="T80" s="229"/>
      <c r="U80" s="45"/>
      <c r="V80" s="229"/>
      <c r="W80" s="45"/>
      <c r="X80" s="229"/>
      <c r="Y80" s="45"/>
      <c r="Z80" s="229"/>
      <c r="AA80" s="45"/>
      <c r="AB80" s="229"/>
      <c r="AC80" s="45"/>
      <c r="AD80" s="229"/>
      <c r="AE80" s="45"/>
      <c r="AF80" s="229"/>
      <c r="AG80" s="45"/>
      <c r="AH80" s="229"/>
      <c r="AI80" s="45"/>
      <c r="AJ80" s="256">
        <v>570602.49</v>
      </c>
    </row>
    <row r="81" spans="1:36" x14ac:dyDescent="0.2">
      <c r="A81" s="43"/>
      <c r="B81" s="189" t="s">
        <v>255</v>
      </c>
      <c r="C81" s="45">
        <f t="shared" si="4"/>
        <v>1733960.73</v>
      </c>
      <c r="D81" s="229">
        <v>1733960.73</v>
      </c>
      <c r="E81" s="45"/>
      <c r="F81" s="229"/>
      <c r="G81" s="45"/>
      <c r="H81" s="229"/>
      <c r="I81" s="45"/>
      <c r="J81" s="229"/>
      <c r="K81" s="45"/>
      <c r="L81" s="229"/>
      <c r="M81" s="45"/>
      <c r="N81" s="229"/>
      <c r="O81" s="45"/>
      <c r="P81" s="229"/>
      <c r="Q81" s="45"/>
      <c r="R81" s="229"/>
      <c r="S81" s="45"/>
      <c r="T81" s="229"/>
      <c r="U81" s="45"/>
      <c r="V81" s="229"/>
      <c r="W81" s="45"/>
      <c r="X81" s="229"/>
      <c r="Y81" s="45"/>
      <c r="Z81" s="229"/>
      <c r="AA81" s="45"/>
      <c r="AB81" s="229"/>
      <c r="AC81" s="45"/>
      <c r="AD81" s="229"/>
      <c r="AE81" s="45"/>
      <c r="AF81" s="229"/>
      <c r="AG81" s="45"/>
      <c r="AH81" s="229"/>
      <c r="AI81" s="45"/>
      <c r="AJ81" s="256"/>
    </row>
    <row r="82" spans="1:36" x14ac:dyDescent="0.2">
      <c r="A82" s="43"/>
      <c r="B82" s="189" t="s">
        <v>256</v>
      </c>
      <c r="C82" s="45">
        <f t="shared" si="4"/>
        <v>365331.20000000001</v>
      </c>
      <c r="D82" s="229">
        <v>115331.2</v>
      </c>
      <c r="E82" s="45"/>
      <c r="F82" s="229">
        <v>250000</v>
      </c>
      <c r="G82" s="45"/>
      <c r="H82" s="229"/>
      <c r="I82" s="45"/>
      <c r="J82" s="229"/>
      <c r="K82" s="45"/>
      <c r="L82" s="229"/>
      <c r="M82" s="45"/>
      <c r="N82" s="229"/>
      <c r="O82" s="45"/>
      <c r="P82" s="229"/>
      <c r="Q82" s="45"/>
      <c r="R82" s="229"/>
      <c r="S82" s="45"/>
      <c r="T82" s="229"/>
      <c r="U82" s="45"/>
      <c r="V82" s="229"/>
      <c r="W82" s="45"/>
      <c r="X82" s="229"/>
      <c r="Y82" s="45"/>
      <c r="Z82" s="229"/>
      <c r="AA82" s="45"/>
      <c r="AB82" s="229"/>
      <c r="AC82" s="45"/>
      <c r="AD82" s="229"/>
      <c r="AE82" s="45"/>
      <c r="AF82" s="229"/>
      <c r="AG82" s="45"/>
      <c r="AH82" s="229"/>
      <c r="AI82" s="45"/>
      <c r="AJ82" s="256"/>
    </row>
    <row r="83" spans="1:36" x14ac:dyDescent="0.2">
      <c r="A83" s="43"/>
      <c r="B83" s="189" t="s">
        <v>257</v>
      </c>
      <c r="C83" s="45">
        <f t="shared" si="4"/>
        <v>287380.77</v>
      </c>
      <c r="D83" s="229">
        <v>287380.77</v>
      </c>
      <c r="E83" s="45"/>
      <c r="F83" s="229"/>
      <c r="G83" s="45"/>
      <c r="H83" s="229"/>
      <c r="I83" s="45"/>
      <c r="J83" s="229"/>
      <c r="K83" s="45"/>
      <c r="L83" s="229"/>
      <c r="M83" s="45"/>
      <c r="N83" s="229"/>
      <c r="O83" s="45"/>
      <c r="P83" s="229"/>
      <c r="Q83" s="45"/>
      <c r="R83" s="229"/>
      <c r="S83" s="45"/>
      <c r="T83" s="229"/>
      <c r="U83" s="45"/>
      <c r="V83" s="229"/>
      <c r="W83" s="45"/>
      <c r="X83" s="229"/>
      <c r="Y83" s="45"/>
      <c r="Z83" s="229"/>
      <c r="AA83" s="45"/>
      <c r="AB83" s="229"/>
      <c r="AC83" s="45"/>
      <c r="AD83" s="229"/>
      <c r="AE83" s="45"/>
      <c r="AF83" s="229"/>
      <c r="AG83" s="45"/>
      <c r="AH83" s="229"/>
      <c r="AI83" s="45"/>
      <c r="AJ83" s="256"/>
    </row>
    <row r="84" spans="1:36" x14ac:dyDescent="0.2">
      <c r="A84" s="43"/>
      <c r="B84" s="189" t="s">
        <v>435</v>
      </c>
      <c r="C84" s="45">
        <f t="shared" si="4"/>
        <v>12470624</v>
      </c>
      <c r="D84" s="229"/>
      <c r="E84" s="45"/>
      <c r="F84" s="229">
        <v>12470624</v>
      </c>
      <c r="G84" s="45"/>
      <c r="H84" s="229"/>
      <c r="I84" s="45"/>
      <c r="J84" s="229"/>
      <c r="K84" s="45"/>
      <c r="L84" s="229"/>
      <c r="M84" s="45"/>
      <c r="N84" s="229"/>
      <c r="O84" s="45"/>
      <c r="P84" s="229"/>
      <c r="Q84" s="45"/>
      <c r="R84" s="229"/>
      <c r="S84" s="45"/>
      <c r="T84" s="229"/>
      <c r="U84" s="45"/>
      <c r="V84" s="229"/>
      <c r="W84" s="45"/>
      <c r="X84" s="229"/>
      <c r="Y84" s="45"/>
      <c r="Z84" s="229"/>
      <c r="AA84" s="45"/>
      <c r="AB84" s="229"/>
      <c r="AC84" s="45"/>
      <c r="AD84" s="229"/>
      <c r="AE84" s="45"/>
      <c r="AF84" s="229"/>
      <c r="AG84" s="45"/>
      <c r="AH84" s="229"/>
      <c r="AI84" s="45"/>
      <c r="AJ84" s="256"/>
    </row>
    <row r="85" spans="1:36" x14ac:dyDescent="0.2">
      <c r="A85" s="43"/>
      <c r="B85" s="189" t="s">
        <v>436</v>
      </c>
      <c r="C85" s="45">
        <f t="shared" si="4"/>
        <v>16116388.18</v>
      </c>
      <c r="D85" s="229"/>
      <c r="E85" s="45"/>
      <c r="F85" s="229"/>
      <c r="G85" s="45">
        <v>10075000</v>
      </c>
      <c r="H85" s="229">
        <v>6005759</v>
      </c>
      <c r="I85" s="45"/>
      <c r="J85" s="229"/>
      <c r="K85" s="45"/>
      <c r="L85" s="229"/>
      <c r="M85" s="45"/>
      <c r="N85" s="229"/>
      <c r="O85" s="45"/>
      <c r="P85" s="229"/>
      <c r="Q85" s="45"/>
      <c r="R85" s="229"/>
      <c r="S85" s="45"/>
      <c r="T85" s="229"/>
      <c r="U85" s="45"/>
      <c r="V85" s="229"/>
      <c r="W85" s="45"/>
      <c r="X85" s="229"/>
      <c r="Y85" s="45"/>
      <c r="Z85" s="229"/>
      <c r="AA85" s="45">
        <v>35629.18</v>
      </c>
      <c r="AB85" s="229"/>
      <c r="AC85" s="45"/>
      <c r="AD85" s="229"/>
      <c r="AE85" s="45"/>
      <c r="AF85" s="229"/>
      <c r="AG85" s="45"/>
      <c r="AH85" s="229"/>
      <c r="AI85" s="45"/>
      <c r="AJ85" s="256"/>
    </row>
    <row r="86" spans="1:36" ht="25.5" x14ac:dyDescent="0.2">
      <c r="A86" s="43"/>
      <c r="B86" s="189" t="s">
        <v>604</v>
      </c>
      <c r="C86" s="45">
        <f t="shared" si="4"/>
        <v>16475000</v>
      </c>
      <c r="D86" s="229"/>
      <c r="E86" s="45">
        <v>16475000</v>
      </c>
      <c r="F86" s="229"/>
      <c r="G86" s="45"/>
      <c r="H86" s="229"/>
      <c r="I86" s="45"/>
      <c r="J86" s="229"/>
      <c r="K86" s="45"/>
      <c r="L86" s="229"/>
      <c r="M86" s="45"/>
      <c r="N86" s="229"/>
      <c r="O86" s="45"/>
      <c r="P86" s="229"/>
      <c r="Q86" s="45"/>
      <c r="R86" s="229"/>
      <c r="S86" s="45"/>
      <c r="T86" s="229"/>
      <c r="U86" s="45"/>
      <c r="V86" s="229"/>
      <c r="W86" s="45"/>
      <c r="X86" s="229"/>
      <c r="Y86" s="45"/>
      <c r="Z86" s="229"/>
      <c r="AA86" s="45"/>
      <c r="AB86" s="229"/>
      <c r="AC86" s="45"/>
      <c r="AD86" s="229"/>
      <c r="AE86" s="45"/>
      <c r="AF86" s="229"/>
      <c r="AG86" s="45"/>
      <c r="AH86" s="229"/>
      <c r="AI86" s="45"/>
      <c r="AJ86" s="256"/>
    </row>
    <row r="87" spans="1:36" x14ac:dyDescent="0.2">
      <c r="A87" s="43"/>
      <c r="B87" s="31" t="s">
        <v>258</v>
      </c>
      <c r="C87" s="45"/>
      <c r="D87" s="229"/>
      <c r="E87" s="45"/>
      <c r="F87" s="229"/>
      <c r="G87" s="45"/>
      <c r="H87" s="229"/>
      <c r="I87" s="45"/>
      <c r="J87" s="229"/>
      <c r="K87" s="45"/>
      <c r="L87" s="229"/>
      <c r="M87" s="45"/>
      <c r="N87" s="229"/>
      <c r="O87" s="45"/>
      <c r="P87" s="229"/>
      <c r="Q87" s="45"/>
      <c r="R87" s="229"/>
      <c r="S87" s="45"/>
      <c r="T87" s="229"/>
      <c r="U87" s="45"/>
      <c r="V87" s="229"/>
      <c r="W87" s="45"/>
      <c r="X87" s="229"/>
      <c r="Y87" s="45"/>
      <c r="Z87" s="229"/>
      <c r="AA87" s="45"/>
      <c r="AB87" s="229"/>
      <c r="AC87" s="45"/>
      <c r="AD87" s="229"/>
      <c r="AE87" s="45"/>
      <c r="AF87" s="229"/>
      <c r="AG87" s="45"/>
      <c r="AH87" s="229"/>
      <c r="AI87" s="45"/>
      <c r="AJ87" s="256"/>
    </row>
    <row r="88" spans="1:36" x14ac:dyDescent="0.2">
      <c r="A88" s="43"/>
      <c r="B88" s="192" t="s">
        <v>259</v>
      </c>
      <c r="C88" s="45"/>
      <c r="D88" s="229"/>
      <c r="E88" s="45"/>
      <c r="F88" s="229"/>
      <c r="G88" s="45"/>
      <c r="H88" s="229"/>
      <c r="I88" s="45"/>
      <c r="J88" s="229"/>
      <c r="K88" s="45"/>
      <c r="L88" s="229"/>
      <c r="M88" s="45"/>
      <c r="N88" s="229"/>
      <c r="O88" s="45"/>
      <c r="P88" s="229"/>
      <c r="Q88" s="45"/>
      <c r="R88" s="229"/>
      <c r="S88" s="45"/>
      <c r="T88" s="229"/>
      <c r="U88" s="45"/>
      <c r="V88" s="229"/>
      <c r="W88" s="45"/>
      <c r="X88" s="229"/>
      <c r="Y88" s="45"/>
      <c r="Z88" s="229"/>
      <c r="AA88" s="45"/>
      <c r="AB88" s="229"/>
      <c r="AC88" s="45"/>
      <c r="AD88" s="229"/>
      <c r="AE88" s="45"/>
      <c r="AF88" s="229"/>
      <c r="AG88" s="45"/>
      <c r="AH88" s="229"/>
      <c r="AI88" s="45"/>
      <c r="AJ88" s="256"/>
    </row>
    <row r="89" spans="1:36" x14ac:dyDescent="0.2">
      <c r="A89" s="43"/>
      <c r="B89" s="189" t="s">
        <v>437</v>
      </c>
      <c r="C89" s="45">
        <f>SUM(D89:CD89)</f>
        <v>9146312.1899999995</v>
      </c>
      <c r="D89" s="229">
        <v>9146312.1899999995</v>
      </c>
      <c r="E89" s="45"/>
      <c r="F89" s="229"/>
      <c r="G89" s="45"/>
      <c r="H89" s="229"/>
      <c r="I89" s="45"/>
      <c r="J89" s="229"/>
      <c r="K89" s="45"/>
      <c r="L89" s="229"/>
      <c r="M89" s="45"/>
      <c r="N89" s="229"/>
      <c r="O89" s="45"/>
      <c r="P89" s="229"/>
      <c r="Q89" s="45"/>
      <c r="R89" s="229"/>
      <c r="S89" s="45"/>
      <c r="T89" s="229"/>
      <c r="U89" s="45"/>
      <c r="V89" s="229"/>
      <c r="W89" s="45"/>
      <c r="X89" s="229"/>
      <c r="Y89" s="45"/>
      <c r="Z89" s="229"/>
      <c r="AA89" s="45"/>
      <c r="AB89" s="229"/>
      <c r="AC89" s="45"/>
      <c r="AD89" s="229"/>
      <c r="AE89" s="45"/>
      <c r="AF89" s="229"/>
      <c r="AG89" s="45"/>
      <c r="AH89" s="229"/>
      <c r="AI89" s="45"/>
      <c r="AJ89" s="256"/>
    </row>
    <row r="90" spans="1:36" x14ac:dyDescent="0.2">
      <c r="A90" s="43"/>
      <c r="B90" s="189" t="s">
        <v>439</v>
      </c>
      <c r="C90" s="45">
        <f>SUM(D90:CD90)</f>
        <v>1857796.96</v>
      </c>
      <c r="D90" s="229">
        <v>1007796.96</v>
      </c>
      <c r="E90" s="45"/>
      <c r="F90" s="229"/>
      <c r="G90" s="45"/>
      <c r="H90" s="229"/>
      <c r="I90" s="45"/>
      <c r="J90" s="229"/>
      <c r="K90" s="45"/>
      <c r="L90" s="229"/>
      <c r="M90" s="45"/>
      <c r="N90" s="229"/>
      <c r="O90" s="45"/>
      <c r="P90" s="229"/>
      <c r="Q90" s="45"/>
      <c r="R90" s="229"/>
      <c r="S90" s="45"/>
      <c r="T90" s="229">
        <v>850000</v>
      </c>
      <c r="U90" s="45"/>
      <c r="V90" s="229"/>
      <c r="W90" s="45"/>
      <c r="X90" s="229"/>
      <c r="Y90" s="45"/>
      <c r="Z90" s="229"/>
      <c r="AA90" s="45"/>
      <c r="AB90" s="229"/>
      <c r="AC90" s="45"/>
      <c r="AD90" s="229"/>
      <c r="AE90" s="45"/>
      <c r="AF90" s="229"/>
      <c r="AG90" s="45"/>
      <c r="AH90" s="229"/>
      <c r="AI90" s="45"/>
      <c r="AJ90" s="256"/>
    </row>
    <row r="91" spans="1:36" x14ac:dyDescent="0.2">
      <c r="A91" s="43"/>
      <c r="B91" s="189" t="s">
        <v>438</v>
      </c>
      <c r="C91" s="45">
        <f>SUM(D91:CD91)</f>
        <v>1438924.83</v>
      </c>
      <c r="D91" s="229">
        <v>1438924.83</v>
      </c>
      <c r="E91" s="45"/>
      <c r="F91" s="229"/>
      <c r="G91" s="45"/>
      <c r="H91" s="229"/>
      <c r="I91" s="45"/>
      <c r="J91" s="229"/>
      <c r="K91" s="45"/>
      <c r="L91" s="229"/>
      <c r="M91" s="45"/>
      <c r="N91" s="229"/>
      <c r="O91" s="45"/>
      <c r="P91" s="229"/>
      <c r="Q91" s="45"/>
      <c r="R91" s="229"/>
      <c r="S91" s="45"/>
      <c r="T91" s="229"/>
      <c r="U91" s="45"/>
      <c r="V91" s="229"/>
      <c r="W91" s="45"/>
      <c r="X91" s="229"/>
      <c r="Y91" s="45"/>
      <c r="Z91" s="229"/>
      <c r="AA91" s="45"/>
      <c r="AB91" s="229"/>
      <c r="AC91" s="45"/>
      <c r="AD91" s="229"/>
      <c r="AE91" s="45"/>
      <c r="AF91" s="229"/>
      <c r="AG91" s="45"/>
      <c r="AH91" s="229"/>
      <c r="AI91" s="45"/>
      <c r="AJ91" s="256"/>
    </row>
    <row r="92" spans="1:36" x14ac:dyDescent="0.2">
      <c r="A92" s="43"/>
      <c r="B92" s="189" t="s">
        <v>260</v>
      </c>
      <c r="C92" s="45">
        <f>SUM(D92:CD92)</f>
        <v>1950723.88</v>
      </c>
      <c r="D92" s="229">
        <v>1950723.88</v>
      </c>
      <c r="E92" s="45"/>
      <c r="F92" s="229"/>
      <c r="G92" s="45"/>
      <c r="H92" s="229"/>
      <c r="I92" s="45"/>
      <c r="J92" s="229"/>
      <c r="K92" s="45"/>
      <c r="L92" s="229"/>
      <c r="M92" s="45"/>
      <c r="N92" s="229"/>
      <c r="O92" s="45"/>
      <c r="P92" s="229"/>
      <c r="Q92" s="45"/>
      <c r="R92" s="229"/>
      <c r="S92" s="45"/>
      <c r="T92" s="229"/>
      <c r="U92" s="45"/>
      <c r="V92" s="229"/>
      <c r="W92" s="45"/>
      <c r="X92" s="229"/>
      <c r="Y92" s="45"/>
      <c r="Z92" s="229"/>
      <c r="AA92" s="45"/>
      <c r="AB92" s="229"/>
      <c r="AC92" s="45"/>
      <c r="AD92" s="229"/>
      <c r="AE92" s="45"/>
      <c r="AF92" s="229"/>
      <c r="AG92" s="45"/>
      <c r="AH92" s="229"/>
      <c r="AI92" s="45"/>
      <c r="AJ92" s="256"/>
    </row>
    <row r="93" spans="1:36" ht="14.25" customHeight="1" x14ac:dyDescent="0.2">
      <c r="A93" s="43"/>
      <c r="B93" s="192" t="s">
        <v>261</v>
      </c>
      <c r="C93" s="45">
        <f>SUM(D93:CD93)</f>
        <v>611165.99</v>
      </c>
      <c r="D93" s="229">
        <v>611165.99</v>
      </c>
      <c r="E93" s="45"/>
      <c r="F93" s="229"/>
      <c r="G93" s="45"/>
      <c r="H93" s="229"/>
      <c r="I93" s="45"/>
      <c r="J93" s="229"/>
      <c r="K93" s="45"/>
      <c r="L93" s="229"/>
      <c r="M93" s="45"/>
      <c r="N93" s="229"/>
      <c r="O93" s="45"/>
      <c r="P93" s="229"/>
      <c r="Q93" s="45"/>
      <c r="R93" s="229"/>
      <c r="S93" s="45"/>
      <c r="T93" s="229"/>
      <c r="U93" s="45"/>
      <c r="V93" s="229"/>
      <c r="W93" s="45"/>
      <c r="X93" s="229"/>
      <c r="Y93" s="45"/>
      <c r="Z93" s="229"/>
      <c r="AA93" s="45"/>
      <c r="AB93" s="229"/>
      <c r="AC93" s="45"/>
      <c r="AD93" s="229"/>
      <c r="AE93" s="45"/>
      <c r="AF93" s="229"/>
      <c r="AG93" s="45"/>
      <c r="AH93" s="229"/>
      <c r="AI93" s="45"/>
      <c r="AJ93" s="256"/>
    </row>
    <row r="94" spans="1:36" x14ac:dyDescent="0.2">
      <c r="A94" s="43"/>
      <c r="B94" s="189" t="s">
        <v>262</v>
      </c>
      <c r="C94" s="45"/>
      <c r="D94" s="229"/>
      <c r="E94" s="45"/>
      <c r="F94" s="229"/>
      <c r="G94" s="45"/>
      <c r="H94" s="229"/>
      <c r="I94" s="45"/>
      <c r="J94" s="229"/>
      <c r="K94" s="45"/>
      <c r="L94" s="229"/>
      <c r="M94" s="45"/>
      <c r="N94" s="229"/>
      <c r="O94" s="45"/>
      <c r="P94" s="229"/>
      <c r="Q94" s="45"/>
      <c r="R94" s="229"/>
      <c r="S94" s="45"/>
      <c r="T94" s="229"/>
      <c r="U94" s="45"/>
      <c r="V94" s="229"/>
      <c r="W94" s="45"/>
      <c r="X94" s="229"/>
      <c r="Y94" s="45"/>
      <c r="Z94" s="229"/>
      <c r="AA94" s="45"/>
      <c r="AB94" s="229"/>
      <c r="AC94" s="45"/>
      <c r="AD94" s="229"/>
      <c r="AE94" s="45"/>
      <c r="AF94" s="229"/>
      <c r="AG94" s="45"/>
      <c r="AH94" s="229"/>
      <c r="AI94" s="45"/>
      <c r="AJ94" s="256"/>
    </row>
    <row r="95" spans="1:36" x14ac:dyDescent="0.2">
      <c r="A95" s="43"/>
      <c r="B95" s="189" t="s">
        <v>263</v>
      </c>
      <c r="C95" s="45"/>
      <c r="D95" s="229"/>
      <c r="E95" s="45"/>
      <c r="F95" s="229"/>
      <c r="G95" s="45"/>
      <c r="H95" s="229"/>
      <c r="I95" s="45"/>
      <c r="J95" s="229"/>
      <c r="K95" s="45"/>
      <c r="L95" s="229"/>
      <c r="M95" s="45"/>
      <c r="N95" s="229"/>
      <c r="O95" s="45"/>
      <c r="P95" s="229"/>
      <c r="Q95" s="45"/>
      <c r="R95" s="229"/>
      <c r="S95" s="45"/>
      <c r="T95" s="229"/>
      <c r="U95" s="45"/>
      <c r="V95" s="229"/>
      <c r="W95" s="45"/>
      <c r="X95" s="229"/>
      <c r="Y95" s="45"/>
      <c r="Z95" s="229"/>
      <c r="AA95" s="45"/>
      <c r="AB95" s="229"/>
      <c r="AC95" s="45"/>
      <c r="AD95" s="229"/>
      <c r="AE95" s="45"/>
      <c r="AF95" s="229"/>
      <c r="AG95" s="45"/>
      <c r="AH95" s="229"/>
      <c r="AI95" s="45"/>
      <c r="AJ95" s="256"/>
    </row>
    <row r="96" spans="1:36" x14ac:dyDescent="0.2">
      <c r="A96" s="43"/>
      <c r="B96" s="189" t="s">
        <v>264</v>
      </c>
      <c r="C96" s="45"/>
      <c r="D96" s="229"/>
      <c r="E96" s="45"/>
      <c r="F96" s="229"/>
      <c r="G96" s="45"/>
      <c r="H96" s="229"/>
      <c r="I96" s="45"/>
      <c r="J96" s="229"/>
      <c r="K96" s="45"/>
      <c r="L96" s="229"/>
      <c r="M96" s="45"/>
      <c r="N96" s="229"/>
      <c r="O96" s="45"/>
      <c r="P96" s="229"/>
      <c r="Q96" s="45"/>
      <c r="R96" s="229"/>
      <c r="S96" s="45"/>
      <c r="T96" s="229"/>
      <c r="U96" s="45"/>
      <c r="V96" s="229"/>
      <c r="W96" s="45"/>
      <c r="X96" s="229"/>
      <c r="Y96" s="45"/>
      <c r="Z96" s="229"/>
      <c r="AA96" s="45"/>
      <c r="AB96" s="229"/>
      <c r="AC96" s="45"/>
      <c r="AD96" s="229"/>
      <c r="AE96" s="45"/>
      <c r="AF96" s="229"/>
      <c r="AG96" s="45"/>
      <c r="AH96" s="229"/>
      <c r="AI96" s="45"/>
      <c r="AJ96" s="256"/>
    </row>
    <row r="97" spans="1:36" ht="13.5" customHeight="1" x14ac:dyDescent="0.2">
      <c r="A97" s="43"/>
      <c r="B97" s="192" t="s">
        <v>265</v>
      </c>
      <c r="C97" s="45">
        <f>SUM(D97:CD97)</f>
        <v>356943.94</v>
      </c>
      <c r="D97" s="229">
        <v>356943.94</v>
      </c>
      <c r="E97" s="45"/>
      <c r="F97" s="229"/>
      <c r="G97" s="45"/>
      <c r="H97" s="229"/>
      <c r="I97" s="45"/>
      <c r="J97" s="229"/>
      <c r="K97" s="45"/>
      <c r="L97" s="229"/>
      <c r="M97" s="45"/>
      <c r="N97" s="229"/>
      <c r="O97" s="45"/>
      <c r="P97" s="229"/>
      <c r="Q97" s="45"/>
      <c r="R97" s="229"/>
      <c r="S97" s="45"/>
      <c r="T97" s="229"/>
      <c r="U97" s="45"/>
      <c r="V97" s="229"/>
      <c r="W97" s="45"/>
      <c r="X97" s="229"/>
      <c r="Y97" s="45"/>
      <c r="Z97" s="229"/>
      <c r="AA97" s="45"/>
      <c r="AB97" s="229"/>
      <c r="AC97" s="45"/>
      <c r="AD97" s="229"/>
      <c r="AE97" s="45"/>
      <c r="AF97" s="229"/>
      <c r="AG97" s="45"/>
      <c r="AH97" s="229"/>
      <c r="AI97" s="45"/>
      <c r="AJ97" s="256"/>
    </row>
    <row r="98" spans="1:36" x14ac:dyDescent="0.2">
      <c r="A98" s="43"/>
      <c r="B98" s="189" t="s">
        <v>266</v>
      </c>
      <c r="C98" s="45"/>
      <c r="D98" s="229"/>
      <c r="E98" s="45"/>
      <c r="F98" s="229"/>
      <c r="G98" s="45"/>
      <c r="H98" s="229"/>
      <c r="I98" s="45"/>
      <c r="J98" s="229"/>
      <c r="K98" s="45"/>
      <c r="L98" s="229"/>
      <c r="M98" s="45"/>
      <c r="N98" s="229"/>
      <c r="O98" s="45"/>
      <c r="P98" s="229"/>
      <c r="Q98" s="45"/>
      <c r="R98" s="229"/>
      <c r="S98" s="45"/>
      <c r="T98" s="229"/>
      <c r="U98" s="45"/>
      <c r="V98" s="229"/>
      <c r="W98" s="45"/>
      <c r="X98" s="229"/>
      <c r="Y98" s="45"/>
      <c r="Z98" s="229"/>
      <c r="AA98" s="45"/>
      <c r="AB98" s="229"/>
      <c r="AC98" s="45"/>
      <c r="AD98" s="229"/>
      <c r="AE98" s="45"/>
      <c r="AF98" s="229"/>
      <c r="AG98" s="45"/>
      <c r="AH98" s="229"/>
      <c r="AI98" s="45"/>
      <c r="AJ98" s="256"/>
    </row>
    <row r="99" spans="1:36" x14ac:dyDescent="0.2">
      <c r="A99" s="43"/>
      <c r="B99" s="189" t="s">
        <v>267</v>
      </c>
      <c r="C99" s="45"/>
      <c r="D99" s="229"/>
      <c r="E99" s="45"/>
      <c r="F99" s="229"/>
      <c r="G99" s="45"/>
      <c r="H99" s="229"/>
      <c r="I99" s="45"/>
      <c r="J99" s="229"/>
      <c r="K99" s="45"/>
      <c r="L99" s="229"/>
      <c r="M99" s="45"/>
      <c r="N99" s="229"/>
      <c r="O99" s="45"/>
      <c r="P99" s="229"/>
      <c r="Q99" s="45"/>
      <c r="R99" s="229"/>
      <c r="S99" s="45"/>
      <c r="T99" s="229"/>
      <c r="U99" s="45"/>
      <c r="V99" s="229"/>
      <c r="W99" s="45"/>
      <c r="X99" s="229"/>
      <c r="Y99" s="45"/>
      <c r="Z99" s="229"/>
      <c r="AA99" s="45"/>
      <c r="AB99" s="229"/>
      <c r="AC99" s="45"/>
      <c r="AD99" s="229"/>
      <c r="AE99" s="45"/>
      <c r="AF99" s="229"/>
      <c r="AG99" s="45"/>
      <c r="AH99" s="229"/>
      <c r="AI99" s="45"/>
      <c r="AJ99" s="256"/>
    </row>
    <row r="100" spans="1:36" x14ac:dyDescent="0.2">
      <c r="A100" s="43"/>
      <c r="B100" s="189" t="s">
        <v>268</v>
      </c>
      <c r="C100" s="272"/>
      <c r="D100" s="238"/>
      <c r="E100" s="48"/>
      <c r="F100" s="238"/>
      <c r="G100" s="48"/>
      <c r="H100" s="238"/>
      <c r="I100" s="48"/>
      <c r="J100" s="238"/>
      <c r="K100" s="48"/>
      <c r="L100" s="238"/>
      <c r="M100" s="48"/>
      <c r="N100" s="238"/>
      <c r="O100" s="48"/>
      <c r="P100" s="238"/>
      <c r="Q100" s="48"/>
      <c r="R100" s="238"/>
      <c r="S100" s="48"/>
      <c r="T100" s="238"/>
      <c r="U100" s="48"/>
      <c r="V100" s="238"/>
      <c r="W100" s="48"/>
      <c r="X100" s="238"/>
      <c r="Y100" s="48"/>
      <c r="Z100" s="238"/>
      <c r="AA100" s="48"/>
      <c r="AB100" s="238"/>
      <c r="AC100" s="48"/>
      <c r="AD100" s="238"/>
      <c r="AE100" s="48"/>
      <c r="AF100" s="238"/>
      <c r="AG100" s="48"/>
      <c r="AH100" s="238"/>
      <c r="AI100" s="48"/>
      <c r="AJ100" s="269"/>
    </row>
    <row r="101" spans="1:36" s="15" customFormat="1" x14ac:dyDescent="0.2">
      <c r="A101" s="2" t="s">
        <v>98</v>
      </c>
      <c r="B101" s="89" t="s">
        <v>132</v>
      </c>
      <c r="C101" s="59">
        <f>SUM(D101:CD101)</f>
        <v>132004909.38</v>
      </c>
      <c r="D101" s="236">
        <f t="shared" ref="D101:AJ101" si="5">SUM(D54:D100)</f>
        <v>25622285.440000001</v>
      </c>
      <c r="E101" s="248">
        <f t="shared" si="5"/>
        <v>16475000</v>
      </c>
      <c r="F101" s="236">
        <f t="shared" si="5"/>
        <v>16005250.34</v>
      </c>
      <c r="G101" s="248">
        <f t="shared" si="5"/>
        <v>10075000</v>
      </c>
      <c r="H101" s="236">
        <f t="shared" si="5"/>
        <v>6005759</v>
      </c>
      <c r="I101" s="248">
        <f t="shared" si="5"/>
        <v>0</v>
      </c>
      <c r="J101" s="236">
        <f t="shared" si="5"/>
        <v>220340.72</v>
      </c>
      <c r="K101" s="248">
        <f t="shared" si="5"/>
        <v>609934</v>
      </c>
      <c r="L101" s="236">
        <f t="shared" si="5"/>
        <v>7215727.4700000007</v>
      </c>
      <c r="M101" s="248">
        <f t="shared" si="5"/>
        <v>1685529.35</v>
      </c>
      <c r="N101" s="236">
        <f t="shared" si="5"/>
        <v>19306.45</v>
      </c>
      <c r="O101" s="248">
        <f t="shared" si="5"/>
        <v>27786562.919999998</v>
      </c>
      <c r="P101" s="236">
        <f t="shared" si="5"/>
        <v>3498814.85</v>
      </c>
      <c r="Q101" s="248">
        <f t="shared" si="5"/>
        <v>2117229</v>
      </c>
      <c r="R101" s="236">
        <f t="shared" si="5"/>
        <v>0</v>
      </c>
      <c r="S101" s="248">
        <f t="shared" si="5"/>
        <v>0</v>
      </c>
      <c r="T101" s="236">
        <f t="shared" si="5"/>
        <v>850002.62</v>
      </c>
      <c r="U101" s="248">
        <f t="shared" si="5"/>
        <v>7336.4</v>
      </c>
      <c r="V101" s="236">
        <f t="shared" si="5"/>
        <v>42397.17</v>
      </c>
      <c r="W101" s="248">
        <f t="shared" si="5"/>
        <v>0</v>
      </c>
      <c r="X101" s="236">
        <f t="shared" si="5"/>
        <v>11942640.91</v>
      </c>
      <c r="Y101" s="248">
        <f t="shared" si="5"/>
        <v>0</v>
      </c>
      <c r="Z101" s="236">
        <f t="shared" si="5"/>
        <v>0</v>
      </c>
      <c r="AA101" s="248">
        <f t="shared" si="5"/>
        <v>35629.18</v>
      </c>
      <c r="AB101" s="236">
        <f t="shared" si="5"/>
        <v>46389.83</v>
      </c>
      <c r="AC101" s="248">
        <f t="shared" si="5"/>
        <v>0</v>
      </c>
      <c r="AD101" s="236">
        <f t="shared" si="5"/>
        <v>368.24</v>
      </c>
      <c r="AE101" s="248">
        <f t="shared" si="5"/>
        <v>65325.71</v>
      </c>
      <c r="AF101" s="236">
        <f t="shared" si="5"/>
        <v>0</v>
      </c>
      <c r="AG101" s="248">
        <f t="shared" si="5"/>
        <v>154296.51</v>
      </c>
      <c r="AH101" s="236">
        <f t="shared" si="5"/>
        <v>0</v>
      </c>
      <c r="AI101" s="248">
        <f t="shared" si="5"/>
        <v>125188</v>
      </c>
      <c r="AJ101" s="264">
        <f t="shared" si="5"/>
        <v>1398595.27</v>
      </c>
    </row>
    <row r="102" spans="1:36" s="15" customFormat="1" x14ac:dyDescent="0.2">
      <c r="A102" s="2"/>
      <c r="B102" s="89"/>
      <c r="C102" s="59"/>
      <c r="D102" s="78"/>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78"/>
      <c r="AE102" s="78"/>
      <c r="AF102" s="78"/>
      <c r="AG102" s="78"/>
      <c r="AH102" s="78"/>
      <c r="AI102" s="78"/>
      <c r="AJ102" s="225"/>
    </row>
    <row r="103" spans="1:36" s="15" customFormat="1" ht="25.5" x14ac:dyDescent="0.2">
      <c r="A103" s="2" t="s">
        <v>178</v>
      </c>
      <c r="B103" s="44" t="s">
        <v>123</v>
      </c>
      <c r="C103" s="59"/>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78"/>
      <c r="AF103" s="78"/>
      <c r="AG103" s="78"/>
      <c r="AH103" s="78"/>
      <c r="AI103" s="78"/>
      <c r="AJ103" s="225"/>
    </row>
    <row r="104" spans="1:36" s="15" customFormat="1" x14ac:dyDescent="0.2">
      <c r="A104" s="2"/>
      <c r="B104" s="89"/>
      <c r="C104" s="62"/>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223"/>
    </row>
    <row r="105" spans="1:36" x14ac:dyDescent="0.2">
      <c r="A105" s="2" t="s">
        <v>99</v>
      </c>
      <c r="B105" s="81" t="s">
        <v>38</v>
      </c>
      <c r="C105" s="73" t="s">
        <v>27</v>
      </c>
      <c r="D105" s="234"/>
      <c r="E105" s="8"/>
      <c r="F105" s="234"/>
      <c r="G105" s="8"/>
      <c r="H105" s="234"/>
      <c r="I105" s="8"/>
      <c r="J105" s="234"/>
      <c r="K105" s="8"/>
      <c r="L105" s="234"/>
      <c r="M105" s="8"/>
      <c r="N105" s="234"/>
      <c r="O105" s="8"/>
      <c r="P105" s="234"/>
      <c r="Q105" s="8"/>
      <c r="R105" s="234"/>
      <c r="S105" s="8"/>
      <c r="T105" s="234"/>
      <c r="U105" s="8"/>
      <c r="V105" s="234"/>
      <c r="W105" s="8"/>
      <c r="X105" s="234"/>
      <c r="Y105" s="8"/>
      <c r="Z105" s="234"/>
      <c r="AA105" s="8"/>
      <c r="AB105" s="234"/>
      <c r="AC105" s="8"/>
      <c r="AD105" s="234"/>
      <c r="AE105" s="8"/>
      <c r="AF105" s="234"/>
      <c r="AG105" s="8"/>
      <c r="AH105" s="234"/>
      <c r="AI105" s="8"/>
      <c r="AJ105" s="265"/>
    </row>
    <row r="106" spans="1:36" x14ac:dyDescent="0.2">
      <c r="A106" s="2"/>
      <c r="B106" s="58" t="s">
        <v>440</v>
      </c>
      <c r="C106" s="50">
        <v>2528833.13</v>
      </c>
      <c r="D106" s="230">
        <v>0</v>
      </c>
      <c r="E106" s="46">
        <v>0</v>
      </c>
      <c r="F106" s="230">
        <v>0</v>
      </c>
      <c r="G106" s="46">
        <v>0</v>
      </c>
      <c r="H106" s="230">
        <v>0</v>
      </c>
      <c r="I106" s="46">
        <v>0</v>
      </c>
      <c r="J106" s="230">
        <v>0</v>
      </c>
      <c r="K106" s="46">
        <v>0</v>
      </c>
      <c r="L106" s="230">
        <v>0</v>
      </c>
      <c r="M106" s="46">
        <v>0</v>
      </c>
      <c r="N106" s="230">
        <v>0</v>
      </c>
      <c r="O106" s="46">
        <v>0</v>
      </c>
      <c r="P106" s="230">
        <v>0</v>
      </c>
      <c r="Q106" s="46">
        <v>0</v>
      </c>
      <c r="R106" s="230">
        <v>0</v>
      </c>
      <c r="S106" s="46">
        <v>0</v>
      </c>
      <c r="T106" s="230">
        <v>0</v>
      </c>
      <c r="U106" s="46">
        <v>0</v>
      </c>
      <c r="V106" s="230">
        <v>0</v>
      </c>
      <c r="W106" s="46">
        <v>2528833.13</v>
      </c>
      <c r="X106" s="230">
        <v>0</v>
      </c>
      <c r="Y106" s="46">
        <v>0</v>
      </c>
      <c r="Z106" s="230">
        <v>0</v>
      </c>
      <c r="AA106" s="46">
        <v>0</v>
      </c>
      <c r="AB106" s="230">
        <v>0</v>
      </c>
      <c r="AC106" s="46">
        <v>0</v>
      </c>
      <c r="AD106" s="230">
        <v>0</v>
      </c>
      <c r="AE106" s="46">
        <v>0</v>
      </c>
      <c r="AF106" s="230">
        <v>0</v>
      </c>
      <c r="AG106" s="46">
        <v>0</v>
      </c>
      <c r="AH106" s="230">
        <v>0</v>
      </c>
      <c r="AI106" s="46">
        <v>0</v>
      </c>
      <c r="AJ106" s="261">
        <v>0</v>
      </c>
    </row>
    <row r="107" spans="1:36" s="15" customFormat="1" ht="13.5" thickBot="1" x14ac:dyDescent="0.25">
      <c r="A107" s="2" t="s">
        <v>100</v>
      </c>
      <c r="B107" s="84" t="s">
        <v>122</v>
      </c>
      <c r="C107" s="217">
        <f>SUM(D107:CD107)</f>
        <v>2528833.13</v>
      </c>
      <c r="D107" s="237">
        <f t="shared" ref="D107:AJ107" si="6">SUM(D106:D106)</f>
        <v>0</v>
      </c>
      <c r="E107" s="249">
        <f t="shared" si="6"/>
        <v>0</v>
      </c>
      <c r="F107" s="237">
        <f t="shared" si="6"/>
        <v>0</v>
      </c>
      <c r="G107" s="249">
        <f t="shared" si="6"/>
        <v>0</v>
      </c>
      <c r="H107" s="237">
        <f t="shared" si="6"/>
        <v>0</v>
      </c>
      <c r="I107" s="249">
        <f t="shared" si="6"/>
        <v>0</v>
      </c>
      <c r="J107" s="237">
        <f t="shared" si="6"/>
        <v>0</v>
      </c>
      <c r="K107" s="249">
        <f t="shared" si="6"/>
        <v>0</v>
      </c>
      <c r="L107" s="237">
        <f t="shared" si="6"/>
        <v>0</v>
      </c>
      <c r="M107" s="249">
        <f t="shared" si="6"/>
        <v>0</v>
      </c>
      <c r="N107" s="237">
        <f t="shared" si="6"/>
        <v>0</v>
      </c>
      <c r="O107" s="249">
        <f t="shared" si="6"/>
        <v>0</v>
      </c>
      <c r="P107" s="237">
        <f t="shared" si="6"/>
        <v>0</v>
      </c>
      <c r="Q107" s="249">
        <f t="shared" si="6"/>
        <v>0</v>
      </c>
      <c r="R107" s="237">
        <f t="shared" si="6"/>
        <v>0</v>
      </c>
      <c r="S107" s="249">
        <f t="shared" si="6"/>
        <v>0</v>
      </c>
      <c r="T107" s="237">
        <f t="shared" si="6"/>
        <v>0</v>
      </c>
      <c r="U107" s="249">
        <f t="shared" si="6"/>
        <v>0</v>
      </c>
      <c r="V107" s="237">
        <f t="shared" si="6"/>
        <v>0</v>
      </c>
      <c r="W107" s="249">
        <f t="shared" si="6"/>
        <v>2528833.13</v>
      </c>
      <c r="X107" s="237">
        <f t="shared" si="6"/>
        <v>0</v>
      </c>
      <c r="Y107" s="249">
        <f t="shared" si="6"/>
        <v>0</v>
      </c>
      <c r="Z107" s="237">
        <f t="shared" si="6"/>
        <v>0</v>
      </c>
      <c r="AA107" s="249">
        <f t="shared" si="6"/>
        <v>0</v>
      </c>
      <c r="AB107" s="237">
        <f t="shared" si="6"/>
        <v>0</v>
      </c>
      <c r="AC107" s="249">
        <f t="shared" si="6"/>
        <v>0</v>
      </c>
      <c r="AD107" s="237">
        <f t="shared" si="6"/>
        <v>0</v>
      </c>
      <c r="AE107" s="249">
        <f t="shared" si="6"/>
        <v>0</v>
      </c>
      <c r="AF107" s="237">
        <f t="shared" si="6"/>
        <v>0</v>
      </c>
      <c r="AG107" s="249">
        <f t="shared" si="6"/>
        <v>0</v>
      </c>
      <c r="AH107" s="237">
        <f t="shared" si="6"/>
        <v>0</v>
      </c>
      <c r="AI107" s="249">
        <f t="shared" si="6"/>
        <v>0</v>
      </c>
      <c r="AJ107" s="266">
        <f t="shared" si="6"/>
        <v>0</v>
      </c>
    </row>
    <row r="108" spans="1:36" x14ac:dyDescent="0.2">
      <c r="A108" s="2"/>
      <c r="B108" s="42"/>
      <c r="C108" s="50"/>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row>
    <row r="109" spans="1:36" ht="13.5" thickBot="1" x14ac:dyDescent="0.25">
      <c r="A109" s="43"/>
      <c r="B109" s="108" t="s">
        <v>145</v>
      </c>
      <c r="C109" s="60"/>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row>
    <row r="110" spans="1:36" s="15" customFormat="1" x14ac:dyDescent="0.2">
      <c r="A110" s="43"/>
      <c r="B110" s="82" t="s">
        <v>73</v>
      </c>
      <c r="C110" s="295" t="s">
        <v>27</v>
      </c>
      <c r="D110" s="296" t="s">
        <v>136</v>
      </c>
      <c r="E110" s="297" t="s">
        <v>137</v>
      </c>
      <c r="F110" s="296" t="s">
        <v>138</v>
      </c>
      <c r="G110" s="297" t="s">
        <v>139</v>
      </c>
      <c r="H110" s="296" t="s">
        <v>446</v>
      </c>
      <c r="I110" s="297" t="s">
        <v>447</v>
      </c>
      <c r="J110" s="296" t="s">
        <v>448</v>
      </c>
      <c r="K110" s="297" t="s">
        <v>449</v>
      </c>
      <c r="L110" s="296" t="s">
        <v>450</v>
      </c>
      <c r="M110" s="297" t="s">
        <v>451</v>
      </c>
      <c r="N110" s="296" t="s">
        <v>452</v>
      </c>
      <c r="O110" s="297" t="s">
        <v>453</v>
      </c>
      <c r="P110" s="296" t="s">
        <v>454</v>
      </c>
      <c r="Q110" s="297" t="s">
        <v>456</v>
      </c>
      <c r="R110" s="296" t="s">
        <v>455</v>
      </c>
      <c r="S110" s="297" t="s">
        <v>457</v>
      </c>
      <c r="T110" s="296" t="s">
        <v>458</v>
      </c>
      <c r="U110" s="297" t="s">
        <v>459</v>
      </c>
      <c r="V110" s="296" t="s">
        <v>460</v>
      </c>
      <c r="W110" s="297" t="s">
        <v>461</v>
      </c>
      <c r="X110" s="296" t="s">
        <v>462</v>
      </c>
      <c r="Y110" s="297" t="s">
        <v>463</v>
      </c>
      <c r="Z110" s="296" t="s">
        <v>464</v>
      </c>
      <c r="AA110" s="297" t="s">
        <v>465</v>
      </c>
      <c r="AB110" s="296" t="s">
        <v>466</v>
      </c>
      <c r="AC110" s="297" t="s">
        <v>467</v>
      </c>
      <c r="AD110" s="296" t="s">
        <v>468</v>
      </c>
      <c r="AE110" s="297" t="s">
        <v>469</v>
      </c>
      <c r="AF110" s="296" t="s">
        <v>470</v>
      </c>
      <c r="AG110" s="297" t="s">
        <v>471</v>
      </c>
      <c r="AH110" s="296" t="s">
        <v>472</v>
      </c>
      <c r="AI110" s="297" t="s">
        <v>473</v>
      </c>
      <c r="AJ110" s="298" t="s">
        <v>474</v>
      </c>
    </row>
    <row r="111" spans="1:36" ht="38.25" x14ac:dyDescent="0.2">
      <c r="A111" s="43" t="s">
        <v>101</v>
      </c>
      <c r="B111" s="51" t="s">
        <v>119</v>
      </c>
      <c r="C111" s="61"/>
      <c r="D111" s="282" t="s">
        <v>304</v>
      </c>
      <c r="E111" s="283" t="s">
        <v>724</v>
      </c>
      <c r="F111" s="282" t="s">
        <v>400</v>
      </c>
      <c r="G111" s="283" t="s">
        <v>399</v>
      </c>
      <c r="H111" s="282" t="s">
        <v>444</v>
      </c>
      <c r="I111" s="283" t="s">
        <v>381</v>
      </c>
      <c r="J111" s="282" t="s">
        <v>320</v>
      </c>
      <c r="K111" s="283" t="s">
        <v>597</v>
      </c>
      <c r="L111" s="282" t="s">
        <v>321</v>
      </c>
      <c r="M111" s="283" t="s">
        <v>402</v>
      </c>
      <c r="N111" s="282" t="s">
        <v>306</v>
      </c>
      <c r="O111" s="283" t="s">
        <v>353</v>
      </c>
      <c r="P111" s="282" t="s">
        <v>382</v>
      </c>
      <c r="Q111" s="283" t="s">
        <v>383</v>
      </c>
      <c r="R111" s="282" t="s">
        <v>355</v>
      </c>
      <c r="S111" s="283" t="s">
        <v>308</v>
      </c>
      <c r="T111" s="282" t="s">
        <v>356</v>
      </c>
      <c r="U111" s="283" t="s">
        <v>309</v>
      </c>
      <c r="V111" s="282" t="s">
        <v>313</v>
      </c>
      <c r="W111" s="283" t="s">
        <v>307</v>
      </c>
      <c r="X111" s="282" t="s">
        <v>310</v>
      </c>
      <c r="Y111" s="283" t="s">
        <v>384</v>
      </c>
      <c r="Z111" s="282" t="s">
        <v>385</v>
      </c>
      <c r="AA111" s="283" t="s">
        <v>379</v>
      </c>
      <c r="AB111" s="282" t="s">
        <v>311</v>
      </c>
      <c r="AC111" s="283" t="s">
        <v>312</v>
      </c>
      <c r="AD111" s="282" t="s">
        <v>315</v>
      </c>
      <c r="AE111" s="283" t="s">
        <v>725</v>
      </c>
      <c r="AF111" s="282" t="s">
        <v>316</v>
      </c>
      <c r="AG111" s="283" t="s">
        <v>317</v>
      </c>
      <c r="AH111" s="282" t="s">
        <v>318</v>
      </c>
      <c r="AI111" s="283" t="s">
        <v>319</v>
      </c>
      <c r="AJ111" s="284" t="s">
        <v>305</v>
      </c>
    </row>
    <row r="112" spans="1:36" x14ac:dyDescent="0.2">
      <c r="A112" s="2" t="s">
        <v>102</v>
      </c>
      <c r="B112" s="44" t="s">
        <v>24</v>
      </c>
      <c r="C112" s="61"/>
      <c r="D112" s="290" t="str">
        <f t="shared" ref="D112:AJ112" si="7">D10</f>
        <v>Recurring</v>
      </c>
      <c r="E112" s="291" t="str">
        <f t="shared" si="7"/>
        <v>Recurring</v>
      </c>
      <c r="F112" s="290" t="str">
        <f t="shared" si="7"/>
        <v>One-Time</v>
      </c>
      <c r="G112" s="291" t="str">
        <f t="shared" si="7"/>
        <v>One-Time</v>
      </c>
      <c r="H112" s="290" t="str">
        <f t="shared" si="7"/>
        <v>One-Time</v>
      </c>
      <c r="I112" s="291" t="str">
        <f t="shared" si="7"/>
        <v>Recurring</v>
      </c>
      <c r="J112" s="290" t="str">
        <f t="shared" si="7"/>
        <v>One-Time</v>
      </c>
      <c r="K112" s="291" t="str">
        <f t="shared" si="7"/>
        <v>One-Time</v>
      </c>
      <c r="L112" s="290" t="str">
        <f t="shared" si="7"/>
        <v>One-Time</v>
      </c>
      <c r="M112" s="291" t="str">
        <f t="shared" si="7"/>
        <v>Recurring</v>
      </c>
      <c r="N112" s="290" t="str">
        <f t="shared" si="7"/>
        <v>One-Time</v>
      </c>
      <c r="O112" s="291" t="str">
        <f t="shared" si="7"/>
        <v>Recurring</v>
      </c>
      <c r="P112" s="290" t="str">
        <f t="shared" si="7"/>
        <v>Recurring</v>
      </c>
      <c r="Q112" s="291" t="str">
        <f t="shared" si="7"/>
        <v>Recurring</v>
      </c>
      <c r="R112" s="290" t="str">
        <f t="shared" si="7"/>
        <v>Recurring</v>
      </c>
      <c r="S112" s="291" t="str">
        <f t="shared" si="7"/>
        <v>Recurring</v>
      </c>
      <c r="T112" s="290" t="str">
        <f t="shared" si="7"/>
        <v>Recurring</v>
      </c>
      <c r="U112" s="291" t="str">
        <f t="shared" si="7"/>
        <v>Recurring</v>
      </c>
      <c r="V112" s="290" t="str">
        <f t="shared" si="7"/>
        <v>Recurring</v>
      </c>
      <c r="W112" s="291" t="str">
        <f t="shared" si="7"/>
        <v>Recurring</v>
      </c>
      <c r="X112" s="290" t="str">
        <f t="shared" si="7"/>
        <v>Recurring</v>
      </c>
      <c r="Y112" s="291" t="str">
        <f t="shared" si="7"/>
        <v>Recurring</v>
      </c>
      <c r="Z112" s="290" t="str">
        <f t="shared" si="7"/>
        <v>Recurring</v>
      </c>
      <c r="AA112" s="291" t="str">
        <f t="shared" si="7"/>
        <v>Recurring</v>
      </c>
      <c r="AB112" s="290" t="str">
        <f t="shared" si="7"/>
        <v>Recurring</v>
      </c>
      <c r="AC112" s="291" t="str">
        <f t="shared" si="7"/>
        <v>Recurring</v>
      </c>
      <c r="AD112" s="290" t="str">
        <f t="shared" si="7"/>
        <v>Recurring</v>
      </c>
      <c r="AE112" s="291" t="str">
        <f t="shared" si="7"/>
        <v>Recurring</v>
      </c>
      <c r="AF112" s="290" t="str">
        <f t="shared" si="7"/>
        <v>Recurring</v>
      </c>
      <c r="AG112" s="291" t="str">
        <f t="shared" si="7"/>
        <v>Recurring</v>
      </c>
      <c r="AH112" s="290" t="str">
        <f t="shared" si="7"/>
        <v>Recurring</v>
      </c>
      <c r="AI112" s="291" t="str">
        <f t="shared" si="7"/>
        <v>Recurring</v>
      </c>
      <c r="AJ112" s="292" t="str">
        <f t="shared" si="7"/>
        <v>Recurring</v>
      </c>
    </row>
    <row r="113" spans="1:36" x14ac:dyDescent="0.2">
      <c r="A113" s="2" t="s">
        <v>103</v>
      </c>
      <c r="B113" s="44" t="s">
        <v>39</v>
      </c>
      <c r="C113" s="61"/>
      <c r="D113" s="290" t="str">
        <f t="shared" ref="D113:AJ113" si="8">D11</f>
        <v>State</v>
      </c>
      <c r="E113" s="291" t="str">
        <f t="shared" si="8"/>
        <v>State</v>
      </c>
      <c r="F113" s="290" t="str">
        <f t="shared" si="8"/>
        <v>State</v>
      </c>
      <c r="G113" s="291" t="str">
        <f t="shared" si="8"/>
        <v>State</v>
      </c>
      <c r="H113" s="290" t="str">
        <f t="shared" si="8"/>
        <v>State</v>
      </c>
      <c r="I113" s="291" t="str">
        <f t="shared" si="8"/>
        <v>Other</v>
      </c>
      <c r="J113" s="290" t="str">
        <f t="shared" si="8"/>
        <v>Other</v>
      </c>
      <c r="K113" s="291" t="str">
        <f t="shared" si="8"/>
        <v>Other</v>
      </c>
      <c r="L113" s="290" t="str">
        <f t="shared" si="8"/>
        <v>Other</v>
      </c>
      <c r="M113" s="291" t="str">
        <f t="shared" si="8"/>
        <v>Other</v>
      </c>
      <c r="N113" s="290" t="str">
        <f t="shared" si="8"/>
        <v>Federal</v>
      </c>
      <c r="O113" s="291" t="str">
        <f t="shared" si="8"/>
        <v>Other</v>
      </c>
      <c r="P113" s="290" t="str">
        <f t="shared" si="8"/>
        <v>Other</v>
      </c>
      <c r="Q113" s="291" t="str">
        <f t="shared" si="8"/>
        <v>Other</v>
      </c>
      <c r="R113" s="290" t="str">
        <f t="shared" si="8"/>
        <v>Other</v>
      </c>
      <c r="S113" s="291" t="str">
        <f t="shared" si="8"/>
        <v>Other</v>
      </c>
      <c r="T113" s="290" t="str">
        <f t="shared" si="8"/>
        <v>Other</v>
      </c>
      <c r="U113" s="291" t="str">
        <f t="shared" si="8"/>
        <v>Other</v>
      </c>
      <c r="V113" s="290" t="str">
        <f t="shared" si="8"/>
        <v>Other</v>
      </c>
      <c r="W113" s="291" t="str">
        <f t="shared" si="8"/>
        <v>Other</v>
      </c>
      <c r="X113" s="290" t="str">
        <f t="shared" si="8"/>
        <v>Other</v>
      </c>
      <c r="Y113" s="291" t="str">
        <f t="shared" si="8"/>
        <v>Other</v>
      </c>
      <c r="Z113" s="290" t="str">
        <f t="shared" si="8"/>
        <v>Other</v>
      </c>
      <c r="AA113" s="291" t="str">
        <f t="shared" si="8"/>
        <v>Other</v>
      </c>
      <c r="AB113" s="290" t="str">
        <f t="shared" si="8"/>
        <v>Other</v>
      </c>
      <c r="AC113" s="291" t="str">
        <f t="shared" si="8"/>
        <v>Other</v>
      </c>
      <c r="AD113" s="290" t="str">
        <f t="shared" si="8"/>
        <v>Other</v>
      </c>
      <c r="AE113" s="291" t="str">
        <f t="shared" si="8"/>
        <v>Other</v>
      </c>
      <c r="AF113" s="290" t="str">
        <f t="shared" si="8"/>
        <v>Other</v>
      </c>
      <c r="AG113" s="291" t="str">
        <f t="shared" si="8"/>
        <v>Other</v>
      </c>
      <c r="AH113" s="290" t="str">
        <f t="shared" si="8"/>
        <v>Other</v>
      </c>
      <c r="AI113" s="291" t="str">
        <f t="shared" si="8"/>
        <v>Other</v>
      </c>
      <c r="AJ113" s="292" t="str">
        <f t="shared" si="8"/>
        <v>Federal</v>
      </c>
    </row>
    <row r="114" spans="1:36" ht="409.5" x14ac:dyDescent="0.2">
      <c r="A114" s="43" t="s">
        <v>104</v>
      </c>
      <c r="B114" s="44" t="s">
        <v>34</v>
      </c>
      <c r="C114" s="61"/>
      <c r="D114" s="285" t="s">
        <v>516</v>
      </c>
      <c r="E114" s="14" t="s">
        <v>515</v>
      </c>
      <c r="F114" s="285" t="s">
        <v>731</v>
      </c>
      <c r="G114" s="14" t="s">
        <v>489</v>
      </c>
      <c r="H114" s="285" t="s">
        <v>490</v>
      </c>
      <c r="I114" s="14">
        <f>I32</f>
        <v>0</v>
      </c>
      <c r="J114" s="285" t="s">
        <v>542</v>
      </c>
      <c r="K114" s="14" t="s">
        <v>543</v>
      </c>
      <c r="L114" s="285" t="s">
        <v>544</v>
      </c>
      <c r="M114" s="14" t="s">
        <v>485</v>
      </c>
      <c r="N114" s="285" t="str">
        <f>N32</f>
        <v>Hamilton Brach Paving</v>
      </c>
      <c r="O114" s="14" t="s">
        <v>523</v>
      </c>
      <c r="P114" s="285" t="s">
        <v>524</v>
      </c>
      <c r="Q114" s="14" t="s">
        <v>525</v>
      </c>
      <c r="R114" s="285" t="s">
        <v>526</v>
      </c>
      <c r="S114" s="14" t="s">
        <v>527</v>
      </c>
      <c r="T114" s="285" t="s">
        <v>528</v>
      </c>
      <c r="U114" s="14" t="s">
        <v>527</v>
      </c>
      <c r="V114" s="285" t="s">
        <v>527</v>
      </c>
      <c r="W114" s="14"/>
      <c r="X114" s="285" t="s">
        <v>529</v>
      </c>
      <c r="Y114" s="14" t="s">
        <v>527</v>
      </c>
      <c r="Z114" s="285" t="s">
        <v>528</v>
      </c>
      <c r="AA114" s="14" t="s">
        <v>530</v>
      </c>
      <c r="AB114" s="285" t="s">
        <v>546</v>
      </c>
      <c r="AC114" s="14" t="s">
        <v>525</v>
      </c>
      <c r="AD114" s="285" t="s">
        <v>525</v>
      </c>
      <c r="AE114" s="14" t="s">
        <v>531</v>
      </c>
      <c r="AF114" s="285" t="s">
        <v>525</v>
      </c>
      <c r="AG114" s="14" t="s">
        <v>527</v>
      </c>
      <c r="AH114" s="285" t="s">
        <v>547</v>
      </c>
      <c r="AI114" s="14" t="s">
        <v>532</v>
      </c>
      <c r="AJ114" s="286" t="s">
        <v>533</v>
      </c>
    </row>
    <row r="115" spans="1:36" x14ac:dyDescent="0.2">
      <c r="A115" s="2" t="s">
        <v>105</v>
      </c>
      <c r="B115" s="44" t="str">
        <f t="shared" ref="B115:AJ115" si="9">B40</f>
        <v xml:space="preserve">Total allowed to spend by END of 2016-17  </v>
      </c>
      <c r="C115" s="49">
        <f t="shared" si="9"/>
        <v>195973880.37</v>
      </c>
      <c r="D115" s="229">
        <f t="shared" si="9"/>
        <v>32116151.210000001</v>
      </c>
      <c r="E115" s="45">
        <f t="shared" si="9"/>
        <v>16475000</v>
      </c>
      <c r="F115" s="229">
        <f t="shared" si="9"/>
        <v>37900000</v>
      </c>
      <c r="G115" s="45">
        <f t="shared" si="9"/>
        <v>11850000</v>
      </c>
      <c r="H115" s="229">
        <f t="shared" si="9"/>
        <v>6645000</v>
      </c>
      <c r="I115" s="45">
        <f t="shared" si="9"/>
        <v>0</v>
      </c>
      <c r="J115" s="229">
        <f t="shared" si="9"/>
        <v>13282164.200000001</v>
      </c>
      <c r="K115" s="45">
        <f t="shared" si="9"/>
        <v>7347787.3499999996</v>
      </c>
      <c r="L115" s="229">
        <f t="shared" si="9"/>
        <v>15023351.16</v>
      </c>
      <c r="M115" s="45">
        <f t="shared" si="9"/>
        <v>1693905</v>
      </c>
      <c r="N115" s="229">
        <f t="shared" si="9"/>
        <v>19306.450000000012</v>
      </c>
      <c r="O115" s="45">
        <f t="shared" si="9"/>
        <v>26911121</v>
      </c>
      <c r="P115" s="229">
        <f t="shared" si="9"/>
        <v>3409045</v>
      </c>
      <c r="Q115" s="45">
        <f t="shared" si="9"/>
        <v>0</v>
      </c>
      <c r="R115" s="229">
        <f t="shared" si="9"/>
        <v>30000</v>
      </c>
      <c r="S115" s="45">
        <f t="shared" si="9"/>
        <v>0</v>
      </c>
      <c r="T115" s="229">
        <f t="shared" si="9"/>
        <v>1831000</v>
      </c>
      <c r="U115" s="45">
        <f t="shared" si="9"/>
        <v>0</v>
      </c>
      <c r="V115" s="229">
        <f t="shared" si="9"/>
        <v>0</v>
      </c>
      <c r="W115" s="45">
        <f t="shared" si="9"/>
        <v>0</v>
      </c>
      <c r="X115" s="229">
        <f t="shared" si="9"/>
        <v>13862939</v>
      </c>
      <c r="Y115" s="45">
        <f t="shared" si="9"/>
        <v>2350000</v>
      </c>
      <c r="Z115" s="229">
        <f t="shared" si="9"/>
        <v>0</v>
      </c>
      <c r="AA115" s="45">
        <f t="shared" si="9"/>
        <v>75000</v>
      </c>
      <c r="AB115" s="229">
        <f t="shared" si="9"/>
        <v>40000</v>
      </c>
      <c r="AC115" s="45">
        <f t="shared" si="9"/>
        <v>50000</v>
      </c>
      <c r="AD115" s="229">
        <f t="shared" si="9"/>
        <v>0</v>
      </c>
      <c r="AE115" s="45">
        <f t="shared" si="9"/>
        <v>1852000</v>
      </c>
      <c r="AF115" s="229">
        <f t="shared" si="9"/>
        <v>5000</v>
      </c>
      <c r="AG115" s="45">
        <f t="shared" si="9"/>
        <v>0</v>
      </c>
      <c r="AH115" s="229">
        <f t="shared" si="9"/>
        <v>0</v>
      </c>
      <c r="AI115" s="45">
        <f t="shared" si="9"/>
        <v>700000</v>
      </c>
      <c r="AJ115" s="256">
        <f t="shared" si="9"/>
        <v>2505110</v>
      </c>
    </row>
    <row r="116" spans="1:36" x14ac:dyDescent="0.2">
      <c r="A116" s="2" t="s">
        <v>106</v>
      </c>
      <c r="B116" s="44" t="s">
        <v>37</v>
      </c>
      <c r="C116" s="49">
        <f t="shared" ref="C116:AJ116" si="10">C101</f>
        <v>132004909.38</v>
      </c>
      <c r="D116" s="229">
        <f t="shared" si="10"/>
        <v>25622285.440000001</v>
      </c>
      <c r="E116" s="45">
        <f t="shared" si="10"/>
        <v>16475000</v>
      </c>
      <c r="F116" s="229">
        <f t="shared" si="10"/>
        <v>16005250.34</v>
      </c>
      <c r="G116" s="45">
        <f t="shared" si="10"/>
        <v>10075000</v>
      </c>
      <c r="H116" s="229">
        <f t="shared" si="10"/>
        <v>6005759</v>
      </c>
      <c r="I116" s="45">
        <f t="shared" si="10"/>
        <v>0</v>
      </c>
      <c r="J116" s="229">
        <f t="shared" si="10"/>
        <v>220340.72</v>
      </c>
      <c r="K116" s="45">
        <f t="shared" si="10"/>
        <v>609934</v>
      </c>
      <c r="L116" s="229">
        <f t="shared" si="10"/>
        <v>7215727.4700000007</v>
      </c>
      <c r="M116" s="45">
        <f t="shared" si="10"/>
        <v>1685529.35</v>
      </c>
      <c r="N116" s="229">
        <f t="shared" si="10"/>
        <v>19306.45</v>
      </c>
      <c r="O116" s="45">
        <f t="shared" si="10"/>
        <v>27786562.919999998</v>
      </c>
      <c r="P116" s="229">
        <f t="shared" si="10"/>
        <v>3498814.85</v>
      </c>
      <c r="Q116" s="45">
        <f t="shared" si="10"/>
        <v>2117229</v>
      </c>
      <c r="R116" s="229">
        <f t="shared" si="10"/>
        <v>0</v>
      </c>
      <c r="S116" s="45">
        <f t="shared" si="10"/>
        <v>0</v>
      </c>
      <c r="T116" s="229">
        <f t="shared" si="10"/>
        <v>850002.62</v>
      </c>
      <c r="U116" s="45">
        <f t="shared" si="10"/>
        <v>7336.4</v>
      </c>
      <c r="V116" s="229">
        <f t="shared" si="10"/>
        <v>42397.17</v>
      </c>
      <c r="W116" s="45">
        <f t="shared" si="10"/>
        <v>0</v>
      </c>
      <c r="X116" s="229">
        <f t="shared" si="10"/>
        <v>11942640.91</v>
      </c>
      <c r="Y116" s="45">
        <f t="shared" si="10"/>
        <v>0</v>
      </c>
      <c r="Z116" s="229">
        <f t="shared" si="10"/>
        <v>0</v>
      </c>
      <c r="AA116" s="45">
        <f t="shared" si="10"/>
        <v>35629.18</v>
      </c>
      <c r="AB116" s="229">
        <f t="shared" si="10"/>
        <v>46389.83</v>
      </c>
      <c r="AC116" s="45">
        <f t="shared" si="10"/>
        <v>0</v>
      </c>
      <c r="AD116" s="229">
        <f t="shared" si="10"/>
        <v>368.24</v>
      </c>
      <c r="AE116" s="45">
        <f t="shared" si="10"/>
        <v>65325.71</v>
      </c>
      <c r="AF116" s="229">
        <f t="shared" si="10"/>
        <v>0</v>
      </c>
      <c r="AG116" s="45">
        <f t="shared" si="10"/>
        <v>154296.51</v>
      </c>
      <c r="AH116" s="229">
        <f t="shared" si="10"/>
        <v>0</v>
      </c>
      <c r="AI116" s="45">
        <f t="shared" si="10"/>
        <v>125188</v>
      </c>
      <c r="AJ116" s="256">
        <f t="shared" si="10"/>
        <v>1398595.27</v>
      </c>
    </row>
    <row r="117" spans="1:36" s="3" customFormat="1" x14ac:dyDescent="0.2">
      <c r="A117" s="2" t="s">
        <v>107</v>
      </c>
      <c r="B117" s="44" t="s">
        <v>124</v>
      </c>
      <c r="C117" s="85">
        <f t="shared" ref="C117:AJ117" si="11">C107</f>
        <v>2528833.13</v>
      </c>
      <c r="D117" s="232">
        <f t="shared" si="11"/>
        <v>0</v>
      </c>
      <c r="E117" s="47">
        <f t="shared" si="11"/>
        <v>0</v>
      </c>
      <c r="F117" s="232">
        <f t="shared" si="11"/>
        <v>0</v>
      </c>
      <c r="G117" s="47">
        <f t="shared" si="11"/>
        <v>0</v>
      </c>
      <c r="H117" s="232">
        <f t="shared" si="11"/>
        <v>0</v>
      </c>
      <c r="I117" s="47">
        <f t="shared" si="11"/>
        <v>0</v>
      </c>
      <c r="J117" s="232">
        <f t="shared" si="11"/>
        <v>0</v>
      </c>
      <c r="K117" s="47">
        <f t="shared" si="11"/>
        <v>0</v>
      </c>
      <c r="L117" s="232">
        <f t="shared" si="11"/>
        <v>0</v>
      </c>
      <c r="M117" s="47">
        <f t="shared" si="11"/>
        <v>0</v>
      </c>
      <c r="N117" s="232">
        <f t="shared" si="11"/>
        <v>0</v>
      </c>
      <c r="O117" s="47">
        <f t="shared" si="11"/>
        <v>0</v>
      </c>
      <c r="P117" s="232">
        <f t="shared" si="11"/>
        <v>0</v>
      </c>
      <c r="Q117" s="47">
        <f t="shared" si="11"/>
        <v>0</v>
      </c>
      <c r="R117" s="232">
        <f t="shared" si="11"/>
        <v>0</v>
      </c>
      <c r="S117" s="47">
        <f t="shared" si="11"/>
        <v>0</v>
      </c>
      <c r="T117" s="232">
        <f t="shared" si="11"/>
        <v>0</v>
      </c>
      <c r="U117" s="47">
        <f t="shared" si="11"/>
        <v>0</v>
      </c>
      <c r="V117" s="232">
        <f t="shared" si="11"/>
        <v>0</v>
      </c>
      <c r="W117" s="47">
        <f t="shared" si="11"/>
        <v>2528833.13</v>
      </c>
      <c r="X117" s="232">
        <f t="shared" si="11"/>
        <v>0</v>
      </c>
      <c r="Y117" s="47">
        <f t="shared" si="11"/>
        <v>0</v>
      </c>
      <c r="Z117" s="232">
        <f t="shared" si="11"/>
        <v>0</v>
      </c>
      <c r="AA117" s="47">
        <f t="shared" si="11"/>
        <v>0</v>
      </c>
      <c r="AB117" s="232">
        <f t="shared" si="11"/>
        <v>0</v>
      </c>
      <c r="AC117" s="47">
        <f t="shared" si="11"/>
        <v>0</v>
      </c>
      <c r="AD117" s="232">
        <f t="shared" si="11"/>
        <v>0</v>
      </c>
      <c r="AE117" s="47">
        <f t="shared" si="11"/>
        <v>0</v>
      </c>
      <c r="AF117" s="232">
        <f t="shared" si="11"/>
        <v>0</v>
      </c>
      <c r="AG117" s="47">
        <f t="shared" si="11"/>
        <v>0</v>
      </c>
      <c r="AH117" s="232">
        <f t="shared" si="11"/>
        <v>0</v>
      </c>
      <c r="AI117" s="47">
        <f t="shared" si="11"/>
        <v>0</v>
      </c>
      <c r="AJ117" s="259">
        <f t="shared" si="11"/>
        <v>0</v>
      </c>
    </row>
    <row r="118" spans="1:36" s="15" customFormat="1" ht="13.5" thickBot="1" x14ac:dyDescent="0.25">
      <c r="A118" s="2" t="s">
        <v>108</v>
      </c>
      <c r="B118" s="36" t="s">
        <v>134</v>
      </c>
      <c r="C118" s="249">
        <f>SUM(D118:CD118)</f>
        <v>61440137.859999992</v>
      </c>
      <c r="D118" s="237">
        <f t="shared" ref="D118:AJ118" si="12">D115-D116-D117</f>
        <v>6493865.7699999996</v>
      </c>
      <c r="E118" s="249">
        <f t="shared" si="12"/>
        <v>0</v>
      </c>
      <c r="F118" s="237">
        <f t="shared" si="12"/>
        <v>21894749.66</v>
      </c>
      <c r="G118" s="249">
        <f t="shared" si="12"/>
        <v>1775000</v>
      </c>
      <c r="H118" s="237">
        <f t="shared" si="12"/>
        <v>639241</v>
      </c>
      <c r="I118" s="249">
        <f t="shared" si="12"/>
        <v>0</v>
      </c>
      <c r="J118" s="237">
        <f t="shared" si="12"/>
        <v>13061823.48</v>
      </c>
      <c r="K118" s="249">
        <f t="shared" si="12"/>
        <v>6737853.3499999996</v>
      </c>
      <c r="L118" s="237">
        <f t="shared" si="12"/>
        <v>7807623.6899999995</v>
      </c>
      <c r="M118" s="249">
        <f t="shared" si="12"/>
        <v>8375.6499999999069</v>
      </c>
      <c r="N118" s="237">
        <f t="shared" si="12"/>
        <v>1.0913936421275139E-11</v>
      </c>
      <c r="O118" s="249">
        <f t="shared" si="12"/>
        <v>-875441.91999999806</v>
      </c>
      <c r="P118" s="237">
        <f t="shared" si="12"/>
        <v>-89769.850000000093</v>
      </c>
      <c r="Q118" s="249">
        <f t="shared" si="12"/>
        <v>-2117229</v>
      </c>
      <c r="R118" s="237">
        <f t="shared" si="12"/>
        <v>30000</v>
      </c>
      <c r="S118" s="249">
        <f t="shared" si="12"/>
        <v>0</v>
      </c>
      <c r="T118" s="237">
        <f t="shared" si="12"/>
        <v>980997.38</v>
      </c>
      <c r="U118" s="249">
        <f t="shared" si="12"/>
        <v>-7336.4</v>
      </c>
      <c r="V118" s="237">
        <f t="shared" si="12"/>
        <v>-42397.17</v>
      </c>
      <c r="W118" s="249">
        <f t="shared" si="12"/>
        <v>-2528833.13</v>
      </c>
      <c r="X118" s="237">
        <f t="shared" si="12"/>
        <v>1920298.0899999999</v>
      </c>
      <c r="Y118" s="249">
        <f t="shared" si="12"/>
        <v>2350000</v>
      </c>
      <c r="Z118" s="237">
        <f t="shared" si="12"/>
        <v>0</v>
      </c>
      <c r="AA118" s="249">
        <f t="shared" si="12"/>
        <v>39370.82</v>
      </c>
      <c r="AB118" s="237">
        <f t="shared" si="12"/>
        <v>-6389.8300000000017</v>
      </c>
      <c r="AC118" s="249">
        <f t="shared" si="12"/>
        <v>50000</v>
      </c>
      <c r="AD118" s="237">
        <f t="shared" si="12"/>
        <v>-368.24</v>
      </c>
      <c r="AE118" s="249">
        <f t="shared" si="12"/>
        <v>1786674.29</v>
      </c>
      <c r="AF118" s="237">
        <f t="shared" si="12"/>
        <v>5000</v>
      </c>
      <c r="AG118" s="249">
        <f t="shared" si="12"/>
        <v>-154296.51</v>
      </c>
      <c r="AH118" s="237">
        <f t="shared" si="12"/>
        <v>0</v>
      </c>
      <c r="AI118" s="249">
        <f t="shared" si="12"/>
        <v>574812</v>
      </c>
      <c r="AJ118" s="266">
        <f t="shared" si="12"/>
        <v>1106514.73</v>
      </c>
    </row>
    <row r="119" spans="1:36" s="3" customFormat="1" x14ac:dyDescent="0.2">
      <c r="A119" s="2"/>
      <c r="B119" s="41"/>
      <c r="C119" s="60"/>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row>
    <row r="120" spans="1:36" ht="18.75" x14ac:dyDescent="0.2">
      <c r="A120" s="57" t="s">
        <v>26</v>
      </c>
      <c r="B120" s="227" t="s">
        <v>189</v>
      </c>
      <c r="C120" s="6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row>
    <row r="121" spans="1:36" s="15" customFormat="1" x14ac:dyDescent="0.2">
      <c r="A121" s="57"/>
      <c r="B121" s="27"/>
      <c r="C121" s="64"/>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row>
    <row r="122" spans="1:36" ht="13.5" thickBot="1" x14ac:dyDescent="0.25">
      <c r="A122" s="57"/>
      <c r="B122" s="107" t="s">
        <v>143</v>
      </c>
      <c r="C122" s="64"/>
      <c r="D122" s="65"/>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row>
    <row r="123" spans="1:36" x14ac:dyDescent="0.2">
      <c r="A123" s="43"/>
      <c r="B123" s="69" t="s">
        <v>175</v>
      </c>
      <c r="C123" s="299"/>
      <c r="D123" s="296" t="s">
        <v>136</v>
      </c>
      <c r="E123" s="297" t="s">
        <v>137</v>
      </c>
      <c r="F123" s="296" t="s">
        <v>138</v>
      </c>
      <c r="G123" s="297" t="s">
        <v>139</v>
      </c>
      <c r="H123" s="296" t="s">
        <v>446</v>
      </c>
      <c r="I123" s="297" t="s">
        <v>447</v>
      </c>
      <c r="J123" s="296" t="s">
        <v>448</v>
      </c>
      <c r="K123" s="297" t="s">
        <v>449</v>
      </c>
      <c r="L123" s="296" t="s">
        <v>450</v>
      </c>
      <c r="M123" s="297" t="s">
        <v>451</v>
      </c>
      <c r="N123" s="296" t="s">
        <v>452</v>
      </c>
      <c r="O123" s="297" t="s">
        <v>453</v>
      </c>
      <c r="P123" s="296" t="s">
        <v>454</v>
      </c>
      <c r="Q123" s="297" t="s">
        <v>456</v>
      </c>
      <c r="R123" s="296" t="s">
        <v>455</v>
      </c>
      <c r="S123" s="297" t="s">
        <v>457</v>
      </c>
      <c r="T123" s="296" t="s">
        <v>458</v>
      </c>
      <c r="U123" s="297" t="s">
        <v>459</v>
      </c>
      <c r="V123" s="296" t="s">
        <v>460</v>
      </c>
      <c r="W123" s="297" t="s">
        <v>461</v>
      </c>
      <c r="X123" s="296" t="s">
        <v>462</v>
      </c>
      <c r="Y123" s="297" t="s">
        <v>463</v>
      </c>
      <c r="Z123" s="296" t="s">
        <v>464</v>
      </c>
      <c r="AA123" s="297" t="s">
        <v>465</v>
      </c>
      <c r="AB123" s="296" t="s">
        <v>466</v>
      </c>
      <c r="AC123" s="297" t="s">
        <v>467</v>
      </c>
      <c r="AD123" s="296" t="s">
        <v>468</v>
      </c>
      <c r="AE123" s="297" t="s">
        <v>469</v>
      </c>
      <c r="AF123" s="296" t="s">
        <v>470</v>
      </c>
      <c r="AG123" s="297" t="s">
        <v>471</v>
      </c>
      <c r="AH123" s="296" t="s">
        <v>472</v>
      </c>
      <c r="AI123" s="297" t="s">
        <v>473</v>
      </c>
      <c r="AJ123" s="298" t="s">
        <v>474</v>
      </c>
    </row>
    <row r="124" spans="1:36" ht="38.25" x14ac:dyDescent="0.2">
      <c r="A124" s="2" t="s">
        <v>41</v>
      </c>
      <c r="B124" s="44" t="s">
        <v>176</v>
      </c>
      <c r="C124" s="61"/>
      <c r="D124" s="282" t="s">
        <v>304</v>
      </c>
      <c r="E124" s="283" t="s">
        <v>724</v>
      </c>
      <c r="F124" s="282" t="s">
        <v>400</v>
      </c>
      <c r="G124" s="283" t="s">
        <v>399</v>
      </c>
      <c r="H124" s="282" t="s">
        <v>444</v>
      </c>
      <c r="I124" s="283" t="s">
        <v>381</v>
      </c>
      <c r="J124" s="282" t="s">
        <v>320</v>
      </c>
      <c r="K124" s="283" t="s">
        <v>603</v>
      </c>
      <c r="L124" s="282" t="s">
        <v>321</v>
      </c>
      <c r="M124" s="283" t="s">
        <v>402</v>
      </c>
      <c r="N124" s="282" t="s">
        <v>306</v>
      </c>
      <c r="O124" s="283" t="s">
        <v>353</v>
      </c>
      <c r="P124" s="282" t="s">
        <v>382</v>
      </c>
      <c r="Q124" s="283" t="s">
        <v>383</v>
      </c>
      <c r="R124" s="282" t="s">
        <v>355</v>
      </c>
      <c r="S124" s="283" t="s">
        <v>308</v>
      </c>
      <c r="T124" s="282" t="s">
        <v>356</v>
      </c>
      <c r="U124" s="283" t="s">
        <v>309</v>
      </c>
      <c r="V124" s="282" t="s">
        <v>313</v>
      </c>
      <c r="W124" s="283" t="s">
        <v>307</v>
      </c>
      <c r="X124" s="282" t="s">
        <v>310</v>
      </c>
      <c r="Y124" s="283" t="s">
        <v>384</v>
      </c>
      <c r="Z124" s="282" t="s">
        <v>385</v>
      </c>
      <c r="AA124" s="283" t="s">
        <v>379</v>
      </c>
      <c r="AB124" s="282" t="s">
        <v>311</v>
      </c>
      <c r="AC124" s="283" t="s">
        <v>312</v>
      </c>
      <c r="AD124" s="282" t="s">
        <v>315</v>
      </c>
      <c r="AE124" s="283" t="s">
        <v>725</v>
      </c>
      <c r="AF124" s="282" t="s">
        <v>316</v>
      </c>
      <c r="AG124" s="283" t="s">
        <v>317</v>
      </c>
      <c r="AH124" s="282" t="s">
        <v>318</v>
      </c>
      <c r="AI124" s="283" t="s">
        <v>319</v>
      </c>
      <c r="AJ124" s="284" t="s">
        <v>305</v>
      </c>
    </row>
    <row r="125" spans="1:36" x14ac:dyDescent="0.2">
      <c r="A125" s="2" t="s">
        <v>42</v>
      </c>
      <c r="B125" s="44" t="s">
        <v>24</v>
      </c>
      <c r="C125" s="61"/>
      <c r="D125" s="285" t="str">
        <f t="shared" ref="D125:AJ125" si="13">D10</f>
        <v>Recurring</v>
      </c>
      <c r="E125" s="14" t="str">
        <f t="shared" si="13"/>
        <v>Recurring</v>
      </c>
      <c r="F125" s="285" t="str">
        <f t="shared" si="13"/>
        <v>One-Time</v>
      </c>
      <c r="G125" s="14" t="str">
        <f t="shared" si="13"/>
        <v>One-Time</v>
      </c>
      <c r="H125" s="285" t="str">
        <f t="shared" si="13"/>
        <v>One-Time</v>
      </c>
      <c r="I125" s="14" t="str">
        <f t="shared" si="13"/>
        <v>Recurring</v>
      </c>
      <c r="J125" s="285" t="str">
        <f t="shared" si="13"/>
        <v>One-Time</v>
      </c>
      <c r="K125" s="14" t="str">
        <f t="shared" si="13"/>
        <v>One-Time</v>
      </c>
      <c r="L125" s="285" t="str">
        <f t="shared" si="13"/>
        <v>One-Time</v>
      </c>
      <c r="M125" s="14" t="str">
        <f t="shared" si="13"/>
        <v>Recurring</v>
      </c>
      <c r="N125" s="285" t="str">
        <f t="shared" si="13"/>
        <v>One-Time</v>
      </c>
      <c r="O125" s="14" t="str">
        <f t="shared" si="13"/>
        <v>Recurring</v>
      </c>
      <c r="P125" s="285" t="str">
        <f t="shared" si="13"/>
        <v>Recurring</v>
      </c>
      <c r="Q125" s="14" t="str">
        <f t="shared" si="13"/>
        <v>Recurring</v>
      </c>
      <c r="R125" s="285" t="str">
        <f t="shared" si="13"/>
        <v>Recurring</v>
      </c>
      <c r="S125" s="14" t="str">
        <f t="shared" si="13"/>
        <v>Recurring</v>
      </c>
      <c r="T125" s="285" t="str">
        <f t="shared" si="13"/>
        <v>Recurring</v>
      </c>
      <c r="U125" s="14" t="str">
        <f t="shared" si="13"/>
        <v>Recurring</v>
      </c>
      <c r="V125" s="285" t="str">
        <f t="shared" si="13"/>
        <v>Recurring</v>
      </c>
      <c r="W125" s="14" t="str">
        <f t="shared" si="13"/>
        <v>Recurring</v>
      </c>
      <c r="X125" s="285" t="str">
        <f t="shared" si="13"/>
        <v>Recurring</v>
      </c>
      <c r="Y125" s="14" t="str">
        <f t="shared" si="13"/>
        <v>Recurring</v>
      </c>
      <c r="Z125" s="285" t="str">
        <f t="shared" si="13"/>
        <v>Recurring</v>
      </c>
      <c r="AA125" s="14" t="str">
        <f t="shared" si="13"/>
        <v>Recurring</v>
      </c>
      <c r="AB125" s="285" t="str">
        <f t="shared" si="13"/>
        <v>Recurring</v>
      </c>
      <c r="AC125" s="14" t="str">
        <f t="shared" si="13"/>
        <v>Recurring</v>
      </c>
      <c r="AD125" s="285" t="str">
        <f t="shared" si="13"/>
        <v>Recurring</v>
      </c>
      <c r="AE125" s="14" t="str">
        <f t="shared" si="13"/>
        <v>Recurring</v>
      </c>
      <c r="AF125" s="285" t="str">
        <f t="shared" si="13"/>
        <v>Recurring</v>
      </c>
      <c r="AG125" s="14" t="str">
        <f t="shared" si="13"/>
        <v>Recurring</v>
      </c>
      <c r="AH125" s="285" t="str">
        <f t="shared" si="13"/>
        <v>Recurring</v>
      </c>
      <c r="AI125" s="14" t="str">
        <f t="shared" si="13"/>
        <v>Recurring</v>
      </c>
      <c r="AJ125" s="286" t="str">
        <f t="shared" si="13"/>
        <v>Recurring</v>
      </c>
    </row>
    <row r="126" spans="1:36" x14ac:dyDescent="0.2">
      <c r="A126" s="2" t="s">
        <v>43</v>
      </c>
      <c r="B126" s="44" t="s">
        <v>39</v>
      </c>
      <c r="C126" s="61"/>
      <c r="D126" s="285" t="str">
        <f t="shared" ref="D126:AJ126" si="14">D11</f>
        <v>State</v>
      </c>
      <c r="E126" s="14" t="str">
        <f t="shared" si="14"/>
        <v>State</v>
      </c>
      <c r="F126" s="285" t="str">
        <f t="shared" si="14"/>
        <v>State</v>
      </c>
      <c r="G126" s="14" t="str">
        <f t="shared" si="14"/>
        <v>State</v>
      </c>
      <c r="H126" s="285" t="str">
        <f t="shared" si="14"/>
        <v>State</v>
      </c>
      <c r="I126" s="14" t="str">
        <f t="shared" si="14"/>
        <v>Other</v>
      </c>
      <c r="J126" s="285" t="str">
        <f t="shared" si="14"/>
        <v>Other</v>
      </c>
      <c r="K126" s="14" t="str">
        <f t="shared" si="14"/>
        <v>Other</v>
      </c>
      <c r="L126" s="285" t="str">
        <f t="shared" si="14"/>
        <v>Other</v>
      </c>
      <c r="M126" s="14" t="str">
        <f t="shared" si="14"/>
        <v>Other</v>
      </c>
      <c r="N126" s="285" t="str">
        <f t="shared" si="14"/>
        <v>Federal</v>
      </c>
      <c r="O126" s="14" t="str">
        <f t="shared" si="14"/>
        <v>Other</v>
      </c>
      <c r="P126" s="285" t="str">
        <f t="shared" si="14"/>
        <v>Other</v>
      </c>
      <c r="Q126" s="14" t="str">
        <f t="shared" si="14"/>
        <v>Other</v>
      </c>
      <c r="R126" s="285" t="str">
        <f t="shared" si="14"/>
        <v>Other</v>
      </c>
      <c r="S126" s="14" t="str">
        <f t="shared" si="14"/>
        <v>Other</v>
      </c>
      <c r="T126" s="285" t="str">
        <f t="shared" si="14"/>
        <v>Other</v>
      </c>
      <c r="U126" s="14" t="str">
        <f t="shared" si="14"/>
        <v>Other</v>
      </c>
      <c r="V126" s="285" t="str">
        <f t="shared" si="14"/>
        <v>Other</v>
      </c>
      <c r="W126" s="14" t="str">
        <f t="shared" si="14"/>
        <v>Other</v>
      </c>
      <c r="X126" s="285" t="str">
        <f t="shared" si="14"/>
        <v>Other</v>
      </c>
      <c r="Y126" s="14" t="str">
        <f t="shared" si="14"/>
        <v>Other</v>
      </c>
      <c r="Z126" s="285" t="str">
        <f t="shared" si="14"/>
        <v>Other</v>
      </c>
      <c r="AA126" s="14" t="str">
        <f t="shared" si="14"/>
        <v>Other</v>
      </c>
      <c r="AB126" s="285" t="str">
        <f t="shared" si="14"/>
        <v>Other</v>
      </c>
      <c r="AC126" s="14" t="str">
        <f t="shared" si="14"/>
        <v>Other</v>
      </c>
      <c r="AD126" s="285" t="str">
        <f t="shared" si="14"/>
        <v>Other</v>
      </c>
      <c r="AE126" s="14" t="str">
        <f t="shared" si="14"/>
        <v>Other</v>
      </c>
      <c r="AF126" s="285" t="str">
        <f t="shared" si="14"/>
        <v>Other</v>
      </c>
      <c r="AG126" s="14" t="str">
        <f t="shared" si="14"/>
        <v>Other</v>
      </c>
      <c r="AH126" s="285" t="str">
        <f t="shared" si="14"/>
        <v>Other</v>
      </c>
      <c r="AI126" s="14" t="str">
        <f t="shared" si="14"/>
        <v>Other</v>
      </c>
      <c r="AJ126" s="286" t="str">
        <f t="shared" si="14"/>
        <v>Federal</v>
      </c>
    </row>
    <row r="127" spans="1:36" s="15" customFormat="1" ht="51" x14ac:dyDescent="0.2">
      <c r="A127" s="68" t="s">
        <v>179</v>
      </c>
      <c r="B127" s="44" t="s">
        <v>149</v>
      </c>
      <c r="C127" s="61"/>
      <c r="D127" s="285" t="str">
        <f t="shared" ref="D127:AJ127" si="15">D12</f>
        <v>Agency wide</v>
      </c>
      <c r="E127" s="14" t="str">
        <f t="shared" si="15"/>
        <v>Agency wide</v>
      </c>
      <c r="F127" s="285" t="str">
        <f t="shared" si="15"/>
        <v>I. B. , II. A., Office of Recreation, Grants, and Policy</v>
      </c>
      <c r="G127" s="14" t="str">
        <f t="shared" si="15"/>
        <v>Line Item Pass Through</v>
      </c>
      <c r="H127" s="285" t="str">
        <f t="shared" si="15"/>
        <v>II B, II D</v>
      </c>
      <c r="I127" s="14" t="str">
        <f t="shared" si="15"/>
        <v xml:space="preserve">I. B. </v>
      </c>
      <c r="J127" s="285" t="str">
        <f t="shared" si="15"/>
        <v xml:space="preserve">II D. </v>
      </c>
      <c r="K127" s="14" t="str">
        <f t="shared" si="15"/>
        <v>II. D , II B</v>
      </c>
      <c r="L127" s="285" t="str">
        <f t="shared" si="15"/>
        <v>II B, II D</v>
      </c>
      <c r="M127" s="14" t="str">
        <f t="shared" si="15"/>
        <v>I B</v>
      </c>
      <c r="N127" s="285" t="str">
        <f t="shared" si="15"/>
        <v>II C, II D</v>
      </c>
      <c r="O127" s="14" t="str">
        <f t="shared" si="15"/>
        <v>II D</v>
      </c>
      <c r="P127" s="285" t="str">
        <f t="shared" si="15"/>
        <v>II B</v>
      </c>
      <c r="Q127" s="14" t="str">
        <f t="shared" si="15"/>
        <v>I B</v>
      </c>
      <c r="R127" s="285" t="str">
        <f t="shared" si="15"/>
        <v>I A</v>
      </c>
      <c r="S127" s="14" t="str">
        <f t="shared" si="15"/>
        <v>II D</v>
      </c>
      <c r="T127" s="285" t="str">
        <f t="shared" si="15"/>
        <v>II A</v>
      </c>
      <c r="U127" s="14" t="str">
        <f t="shared" si="15"/>
        <v>II D</v>
      </c>
      <c r="V127" s="285" t="str">
        <f t="shared" si="15"/>
        <v>II D</v>
      </c>
      <c r="W127" s="14">
        <f t="shared" si="15"/>
        <v>0</v>
      </c>
      <c r="X127" s="285" t="str">
        <f t="shared" si="15"/>
        <v>II G</v>
      </c>
      <c r="Y127" s="14" t="str">
        <f t="shared" si="15"/>
        <v>IIB</v>
      </c>
      <c r="Z127" s="285" t="str">
        <f t="shared" si="15"/>
        <v>II A</v>
      </c>
      <c r="AA127" s="14" t="str">
        <f t="shared" si="15"/>
        <v>I B</v>
      </c>
      <c r="AB127" s="285" t="str">
        <f t="shared" si="15"/>
        <v>II B</v>
      </c>
      <c r="AC127" s="14" t="str">
        <f t="shared" si="15"/>
        <v>I B</v>
      </c>
      <c r="AD127" s="285" t="str">
        <f t="shared" si="15"/>
        <v>I B</v>
      </c>
      <c r="AE127" s="14" t="str">
        <f t="shared" si="15"/>
        <v>I B, Office of Recreation, Grants, and Policy</v>
      </c>
      <c r="AF127" s="285" t="str">
        <f t="shared" si="15"/>
        <v>I B</v>
      </c>
      <c r="AG127" s="14" t="str">
        <f t="shared" si="15"/>
        <v>II D</v>
      </c>
      <c r="AH127" s="285" t="str">
        <f t="shared" si="15"/>
        <v>I B</v>
      </c>
      <c r="AI127" s="14" t="str">
        <f t="shared" si="15"/>
        <v>II B</v>
      </c>
      <c r="AJ127" s="286" t="str">
        <f t="shared" si="15"/>
        <v>IB, IIC, IID, IIIC, Office of Recreation, Grants, and Policy</v>
      </c>
    </row>
    <row r="128" spans="1:36" s="15" customFormat="1" ht="38.25" x14ac:dyDescent="0.2">
      <c r="A128" s="68" t="s">
        <v>180</v>
      </c>
      <c r="B128" s="44" t="s">
        <v>150</v>
      </c>
      <c r="C128" s="61"/>
      <c r="D128" s="285" t="str">
        <f t="shared" ref="D128:AJ128" si="16">D13</f>
        <v>Received from state or set federal match</v>
      </c>
      <c r="E128" s="14" t="str">
        <f t="shared" si="16"/>
        <v>Received from state or set federal match</v>
      </c>
      <c r="F128" s="285" t="str">
        <f t="shared" si="16"/>
        <v>Received from state or set federal match</v>
      </c>
      <c r="G128" s="14" t="str">
        <f t="shared" si="16"/>
        <v>Received from state or set federal match</v>
      </c>
      <c r="H128" s="285" t="str">
        <f t="shared" si="16"/>
        <v>Received from state or set federal match</v>
      </c>
      <c r="I128" s="14" t="str">
        <f t="shared" si="16"/>
        <v>Received from state or set federal match</v>
      </c>
      <c r="J128" s="285" t="str">
        <f t="shared" si="16"/>
        <v>Received from state or set federal match</v>
      </c>
      <c r="K128" s="14" t="str">
        <f t="shared" si="16"/>
        <v>Received from state or set federal match</v>
      </c>
      <c r="L128" s="285" t="str">
        <f t="shared" si="16"/>
        <v>Generated by agency</v>
      </c>
      <c r="M128" s="14" t="str">
        <f t="shared" si="16"/>
        <v>Received from state or set federal match</v>
      </c>
      <c r="N128" s="285" t="str">
        <f t="shared" si="16"/>
        <v>Received from state or set federal match</v>
      </c>
      <c r="O128" s="14" t="str">
        <f t="shared" si="16"/>
        <v>Generated by agency</v>
      </c>
      <c r="P128" s="285" t="str">
        <f t="shared" si="16"/>
        <v>Generated by agency</v>
      </c>
      <c r="Q128" s="14" t="str">
        <f t="shared" si="16"/>
        <v>Generated by agency</v>
      </c>
      <c r="R128" s="285" t="str">
        <f t="shared" si="16"/>
        <v>Received from state or set federal match</v>
      </c>
      <c r="S128" s="14" t="str">
        <f t="shared" si="16"/>
        <v>Generated by agency</v>
      </c>
      <c r="T128" s="285" t="str">
        <f t="shared" si="16"/>
        <v>Generated by agency</v>
      </c>
      <c r="U128" s="14" t="str">
        <f t="shared" si="16"/>
        <v>Generated by agency</v>
      </c>
      <c r="V128" s="285" t="str">
        <f t="shared" si="16"/>
        <v>Generated by agency</v>
      </c>
      <c r="W128" s="14" t="str">
        <f t="shared" si="16"/>
        <v>Received from state or set federal match</v>
      </c>
      <c r="X128" s="285" t="str">
        <f t="shared" si="16"/>
        <v>Received from state or set federal match</v>
      </c>
      <c r="Y128" s="14" t="str">
        <f t="shared" si="16"/>
        <v>Received from state or set federal match</v>
      </c>
      <c r="Z128" s="285" t="str">
        <f t="shared" si="16"/>
        <v>Received from state or set federal match</v>
      </c>
      <c r="AA128" s="14" t="str">
        <f t="shared" si="16"/>
        <v>Generated by agency</v>
      </c>
      <c r="AB128" s="285" t="str">
        <f t="shared" si="16"/>
        <v>Generated by agency</v>
      </c>
      <c r="AC128" s="14" t="str">
        <f t="shared" si="16"/>
        <v>Received from state or set federal match</v>
      </c>
      <c r="AD128" s="285" t="str">
        <f t="shared" si="16"/>
        <v>Received from state or set federal match</v>
      </c>
      <c r="AE128" s="14" t="str">
        <f t="shared" si="16"/>
        <v>Received from state or set federal match</v>
      </c>
      <c r="AF128" s="285" t="str">
        <f t="shared" si="16"/>
        <v>Received from state or set federal match</v>
      </c>
      <c r="AG128" s="14" t="str">
        <f t="shared" si="16"/>
        <v>Generated by agency</v>
      </c>
      <c r="AH128" s="285" t="str">
        <f t="shared" si="16"/>
        <v>Received from state or set federal match</v>
      </c>
      <c r="AI128" s="14" t="str">
        <f t="shared" si="16"/>
        <v>Received from state or set federal match</v>
      </c>
      <c r="AJ128" s="286" t="str">
        <f t="shared" si="16"/>
        <v>Received from state or set federal match</v>
      </c>
    </row>
    <row r="129" spans="1:36" s="15" customFormat="1" ht="25.5" x14ac:dyDescent="0.2">
      <c r="A129" s="68" t="s">
        <v>44</v>
      </c>
      <c r="B129" s="44" t="s">
        <v>151</v>
      </c>
      <c r="C129" s="61"/>
      <c r="D129" s="285" t="str">
        <f t="shared" ref="D129:AJ129" si="17">D14</f>
        <v>Remain with agency</v>
      </c>
      <c r="E129" s="14" t="str">
        <f t="shared" si="17"/>
        <v>Remain with agency</v>
      </c>
      <c r="F129" s="285" t="str">
        <f t="shared" si="17"/>
        <v>Remain with agency</v>
      </c>
      <c r="G129" s="14" t="str">
        <f t="shared" si="17"/>
        <v>Remain with agency</v>
      </c>
      <c r="H129" s="285" t="str">
        <f t="shared" si="17"/>
        <v>Remain with agency</v>
      </c>
      <c r="I129" s="14" t="str">
        <f t="shared" si="17"/>
        <v>Go to the General Fund</v>
      </c>
      <c r="J129" s="285" t="str">
        <f t="shared" si="17"/>
        <v>Remain with agency</v>
      </c>
      <c r="K129" s="14" t="str">
        <f t="shared" si="17"/>
        <v>Remain with agency</v>
      </c>
      <c r="L129" s="285" t="str">
        <f t="shared" si="17"/>
        <v>Remain with agency</v>
      </c>
      <c r="M129" s="14" t="str">
        <f t="shared" si="17"/>
        <v>Remain with agency</v>
      </c>
      <c r="N129" s="285" t="str">
        <f t="shared" si="17"/>
        <v>Remain with agency</v>
      </c>
      <c r="O129" s="14" t="str">
        <f t="shared" si="17"/>
        <v>Remain with agency</v>
      </c>
      <c r="P129" s="285" t="str">
        <f t="shared" si="17"/>
        <v>Remain with agency</v>
      </c>
      <c r="Q129" s="14" t="str">
        <f t="shared" si="17"/>
        <v>Remain with agency</v>
      </c>
      <c r="R129" s="285" t="str">
        <f t="shared" si="17"/>
        <v>Remain with agency</v>
      </c>
      <c r="S129" s="14" t="str">
        <f t="shared" si="17"/>
        <v>Remain with agency</v>
      </c>
      <c r="T129" s="285" t="str">
        <f t="shared" si="17"/>
        <v>Remain with agency</v>
      </c>
      <c r="U129" s="14" t="str">
        <f t="shared" si="17"/>
        <v>Remain with agency</v>
      </c>
      <c r="V129" s="285" t="str">
        <f t="shared" si="17"/>
        <v>Remain with agency</v>
      </c>
      <c r="W129" s="14" t="str">
        <f t="shared" si="17"/>
        <v>Remain with agency</v>
      </c>
      <c r="X129" s="285" t="str">
        <f t="shared" si="17"/>
        <v>Remain with agency</v>
      </c>
      <c r="Y129" s="14" t="str">
        <f t="shared" si="17"/>
        <v>Remain with agency</v>
      </c>
      <c r="Z129" s="285" t="str">
        <f t="shared" si="17"/>
        <v>Remain with agency</v>
      </c>
      <c r="AA129" s="14" t="str">
        <f t="shared" si="17"/>
        <v>Remain with agency</v>
      </c>
      <c r="AB129" s="285" t="str">
        <f t="shared" si="17"/>
        <v>Remain with agency</v>
      </c>
      <c r="AC129" s="14" t="str">
        <f t="shared" si="17"/>
        <v>Remain with agency</v>
      </c>
      <c r="AD129" s="285" t="str">
        <f t="shared" si="17"/>
        <v>Go to the General Fund</v>
      </c>
      <c r="AE129" s="14" t="str">
        <f t="shared" si="17"/>
        <v>Remain with agency</v>
      </c>
      <c r="AF129" s="285" t="str">
        <f t="shared" si="17"/>
        <v>Remain with agency</v>
      </c>
      <c r="AG129" s="14" t="str">
        <f t="shared" si="17"/>
        <v>Remain with agency</v>
      </c>
      <c r="AH129" s="285" t="str">
        <f t="shared" si="17"/>
        <v>Remain with agency</v>
      </c>
      <c r="AI129" s="14" t="str">
        <f t="shared" si="17"/>
        <v>Remain with agency</v>
      </c>
      <c r="AJ129" s="286" t="str">
        <f t="shared" si="17"/>
        <v>Remain with agency</v>
      </c>
    </row>
    <row r="130" spans="1:36" s="15" customFormat="1" x14ac:dyDescent="0.2">
      <c r="A130" s="2"/>
      <c r="B130" s="44"/>
      <c r="C130" s="61"/>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214"/>
    </row>
    <row r="131" spans="1:36" s="15" customFormat="1" x14ac:dyDescent="0.2">
      <c r="A131" s="2"/>
      <c r="B131" s="75" t="s">
        <v>174</v>
      </c>
      <c r="C131" s="73" t="s">
        <v>27</v>
      </c>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214"/>
    </row>
    <row r="132" spans="1:36" s="15" customFormat="1" x14ac:dyDescent="0.2">
      <c r="A132" s="68" t="s">
        <v>45</v>
      </c>
      <c r="B132" s="74" t="s">
        <v>160</v>
      </c>
      <c r="C132" s="49">
        <f>SUM(D132:CD132)</f>
        <v>166725137.52999997</v>
      </c>
      <c r="D132" s="235">
        <v>32116151</v>
      </c>
      <c r="E132" s="49">
        <v>16475000</v>
      </c>
      <c r="F132" s="235">
        <v>37900000</v>
      </c>
      <c r="G132" s="49">
        <v>11850000</v>
      </c>
      <c r="H132" s="235">
        <v>6645000</v>
      </c>
      <c r="I132" s="49">
        <v>49.12</v>
      </c>
      <c r="J132" s="235">
        <v>2300000</v>
      </c>
      <c r="K132" s="49">
        <v>100000</v>
      </c>
      <c r="L132" s="235">
        <v>1637361.75</v>
      </c>
      <c r="M132" s="250">
        <v>0</v>
      </c>
      <c r="N132" s="235">
        <v>19306.45</v>
      </c>
      <c r="O132" s="49">
        <v>28353951.390000001</v>
      </c>
      <c r="P132" s="235">
        <v>3390226.68</v>
      </c>
      <c r="Q132" s="49">
        <v>167668.5</v>
      </c>
      <c r="R132" s="235">
        <v>20776.75</v>
      </c>
      <c r="S132" s="250">
        <v>0</v>
      </c>
      <c r="T132" s="254">
        <v>1308814.02</v>
      </c>
      <c r="U132" s="49">
        <v>18944.77</v>
      </c>
      <c r="V132" s="235">
        <v>52404.32</v>
      </c>
      <c r="W132" s="49">
        <v>2528833.13</v>
      </c>
      <c r="X132" s="254">
        <v>17283354.539999999</v>
      </c>
      <c r="Y132" s="250">
        <v>0</v>
      </c>
      <c r="Z132" s="254">
        <v>0</v>
      </c>
      <c r="AA132" s="49">
        <v>35880</v>
      </c>
      <c r="AB132" s="235">
        <v>46575.42</v>
      </c>
      <c r="AC132" s="250">
        <v>13561.72</v>
      </c>
      <c r="AD132" s="235">
        <v>1990.45</v>
      </c>
      <c r="AE132" s="250">
        <v>2561537.2799999998</v>
      </c>
      <c r="AF132" s="254">
        <v>38845.31</v>
      </c>
      <c r="AG132" s="250">
        <v>163659</v>
      </c>
      <c r="AH132" s="254">
        <v>7617.98</v>
      </c>
      <c r="AI132" s="49">
        <v>105359.85</v>
      </c>
      <c r="AJ132" s="267">
        <v>1582268.1</v>
      </c>
    </row>
    <row r="133" spans="1:36" s="15" customFormat="1" x14ac:dyDescent="0.2">
      <c r="A133" s="2"/>
      <c r="B133" s="44"/>
      <c r="C133" s="60"/>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216"/>
    </row>
    <row r="134" spans="1:36" s="15" customFormat="1" x14ac:dyDescent="0.2">
      <c r="A134" s="2"/>
      <c r="B134" s="75" t="s">
        <v>177</v>
      </c>
      <c r="C134" s="73"/>
      <c r="D134" s="231"/>
      <c r="E134" s="38"/>
      <c r="F134" s="231"/>
      <c r="G134" s="38"/>
      <c r="H134" s="231"/>
      <c r="I134" s="38"/>
      <c r="J134" s="231"/>
      <c r="K134" s="38"/>
      <c r="L134" s="231"/>
      <c r="M134" s="38"/>
      <c r="N134" s="231"/>
      <c r="O134" s="38"/>
      <c r="P134" s="231"/>
      <c r="Q134" s="38"/>
      <c r="R134" s="231"/>
      <c r="S134" s="38"/>
      <c r="T134" s="231"/>
      <c r="U134" s="38"/>
      <c r="V134" s="231"/>
      <c r="W134" s="38"/>
      <c r="X134" s="231"/>
      <c r="Y134" s="38"/>
      <c r="Z134" s="231"/>
      <c r="AA134" s="38"/>
      <c r="AB134" s="231"/>
      <c r="AC134" s="38"/>
      <c r="AD134" s="231"/>
      <c r="AE134" s="38"/>
      <c r="AF134" s="231"/>
      <c r="AG134" s="38"/>
      <c r="AH134" s="231"/>
      <c r="AI134" s="38"/>
      <c r="AJ134" s="258"/>
    </row>
    <row r="135" spans="1:36" s="15" customFormat="1" ht="29.25" customHeight="1" x14ac:dyDescent="0.2">
      <c r="A135" s="2" t="s">
        <v>46</v>
      </c>
      <c r="B135" s="44" t="s">
        <v>117</v>
      </c>
      <c r="C135" s="61"/>
      <c r="D135" s="285">
        <f t="shared" ref="D135:AJ135" si="18">D20</f>
        <v>10010000</v>
      </c>
      <c r="E135" s="14">
        <f t="shared" si="18"/>
        <v>10010000</v>
      </c>
      <c r="F135" s="285">
        <f t="shared" si="18"/>
        <v>10010000</v>
      </c>
      <c r="G135" s="14">
        <f t="shared" si="18"/>
        <v>10010000</v>
      </c>
      <c r="H135" s="285">
        <f t="shared" si="18"/>
        <v>36340000</v>
      </c>
      <c r="I135" s="14">
        <f t="shared" si="18"/>
        <v>28370000</v>
      </c>
      <c r="J135" s="285" t="str">
        <f t="shared" si="18"/>
        <v>36008000 36008010 36008020</v>
      </c>
      <c r="K135" s="14" t="str">
        <f t="shared" si="18"/>
        <v>36038000 36038010 36038020</v>
      </c>
      <c r="L135" s="285" t="str">
        <f t="shared" si="18"/>
        <v>39078000 39078010 39078020</v>
      </c>
      <c r="M135" s="14" t="str">
        <f t="shared" si="18"/>
        <v xml:space="preserve"> 42788010 42788020</v>
      </c>
      <c r="N135" s="285" t="str">
        <f t="shared" si="18"/>
        <v xml:space="preserve">57878000 57878011 57S78011  </v>
      </c>
      <c r="O135" s="14">
        <f t="shared" si="18"/>
        <v>3035000</v>
      </c>
      <c r="P135" s="285">
        <f t="shared" si="18"/>
        <v>3037000</v>
      </c>
      <c r="Q135" s="14">
        <f t="shared" si="18"/>
        <v>30370001</v>
      </c>
      <c r="R135" s="285">
        <f t="shared" si="18"/>
        <v>31950000</v>
      </c>
      <c r="S135" s="14" t="str">
        <f t="shared" si="18"/>
        <v>32J90000</v>
      </c>
      <c r="T135" s="285">
        <f t="shared" si="18"/>
        <v>33830000</v>
      </c>
      <c r="U135" s="14">
        <f t="shared" si="18"/>
        <v>35260000</v>
      </c>
      <c r="V135" s="285">
        <f t="shared" si="18"/>
        <v>35280000</v>
      </c>
      <c r="W135" s="14" t="str">
        <f t="shared" si="18"/>
        <v>36K90000</v>
      </c>
      <c r="X135" s="285">
        <f t="shared" si="18"/>
        <v>37070000</v>
      </c>
      <c r="Y135" s="14">
        <f t="shared" si="18"/>
        <v>370700001</v>
      </c>
      <c r="Z135" s="285">
        <f t="shared" si="18"/>
        <v>370700001</v>
      </c>
      <c r="AA135" s="14">
        <f t="shared" si="18"/>
        <v>38190000</v>
      </c>
      <c r="AB135" s="285">
        <f t="shared" si="18"/>
        <v>39580000</v>
      </c>
      <c r="AC135" s="14" t="str">
        <f t="shared" si="18"/>
        <v>39B80000</v>
      </c>
      <c r="AD135" s="285" t="str">
        <f t="shared" si="18"/>
        <v>38K80000</v>
      </c>
      <c r="AE135" s="14">
        <f t="shared" si="18"/>
        <v>41260000</v>
      </c>
      <c r="AF135" s="285">
        <f t="shared" si="18"/>
        <v>42780000</v>
      </c>
      <c r="AG135" s="14">
        <f t="shared" si="18"/>
        <v>42790000</v>
      </c>
      <c r="AH135" s="285">
        <f t="shared" si="18"/>
        <v>43770000</v>
      </c>
      <c r="AI135" s="14">
        <f t="shared" si="18"/>
        <v>46060000</v>
      </c>
      <c r="AJ135" s="286" t="str">
        <f t="shared" si="18"/>
        <v>50550000 55110001 55420P00</v>
      </c>
    </row>
    <row r="136" spans="1:36" ht="38.25" x14ac:dyDescent="0.2">
      <c r="A136" s="2" t="s">
        <v>47</v>
      </c>
      <c r="B136" s="44" t="s">
        <v>118</v>
      </c>
      <c r="C136" s="61"/>
      <c r="D136" s="285" t="str">
        <f t="shared" ref="D136:AJ136" si="19">D21</f>
        <v>General Fund</v>
      </c>
      <c r="E136" s="14" t="str">
        <f t="shared" si="19"/>
        <v>General Fund</v>
      </c>
      <c r="F136" s="285" t="str">
        <f t="shared" si="19"/>
        <v>General Fund</v>
      </c>
      <c r="G136" s="14" t="str">
        <f t="shared" si="19"/>
        <v>General Fund</v>
      </c>
      <c r="H136" s="285" t="str">
        <f t="shared" si="19"/>
        <v xml:space="preserve"> Capital Reserve Fund</v>
      </c>
      <c r="I136" s="14" t="str">
        <f t="shared" si="19"/>
        <v>Indirect Cost Recoveries</v>
      </c>
      <c r="J136" s="285" t="str">
        <f t="shared" si="19"/>
        <v>Capital Projects - State Appropriated Funds</v>
      </c>
      <c r="K136" s="14" t="str">
        <f t="shared" si="19"/>
        <v>Capital Project  Capital Reserve Fund</v>
      </c>
      <c r="L136" s="285" t="str">
        <f t="shared" si="19"/>
        <v>Capital Projects - Other Funds</v>
      </c>
      <c r="M136" s="14" t="str">
        <f t="shared" si="19"/>
        <v>Recreation  Land Trust Fund</v>
      </c>
      <c r="N136" s="285" t="str">
        <f t="shared" si="19"/>
        <v>Capital Project - Federal</v>
      </c>
      <c r="O136" s="14" t="str">
        <f t="shared" si="19"/>
        <v>Operating Revenue</v>
      </c>
      <c r="P136" s="285" t="str">
        <f t="shared" si="19"/>
        <v>Special Deposits</v>
      </c>
      <c r="Q136" s="14" t="str">
        <f t="shared" si="19"/>
        <v>Special Deposits</v>
      </c>
      <c r="R136" s="285" t="str">
        <f t="shared" si="19"/>
        <v>Admissions Tax</v>
      </c>
      <c r="S136" s="14" t="str">
        <f t="shared" si="19"/>
        <v>State Parks Gift Card Program</v>
      </c>
      <c r="T136" s="285" t="str">
        <f t="shared" si="19"/>
        <v>Vacation Guide</v>
      </c>
      <c r="U136" s="14" t="str">
        <f t="shared" si="19"/>
        <v>Grants from State Agencies</v>
      </c>
      <c r="V136" s="285" t="str">
        <f t="shared" si="19"/>
        <v>Inventory Revolving Fund</v>
      </c>
      <c r="W136" s="14" t="str">
        <f t="shared" si="19"/>
        <v>Palmetto Pride Fund</v>
      </c>
      <c r="X136" s="285" t="str">
        <f t="shared" si="19"/>
        <v>Motion Picture Incentive Act</v>
      </c>
      <c r="Y136" s="14" t="str">
        <f t="shared" si="19"/>
        <v>Motion Picture Incentive Act</v>
      </c>
      <c r="Z136" s="285" t="str">
        <f t="shared" si="19"/>
        <v>Motion Picture Incentive Act</v>
      </c>
      <c r="AA136" s="14" t="str">
        <f t="shared" si="19"/>
        <v>SC First In Golf</v>
      </c>
      <c r="AB136" s="285" t="str">
        <f t="shared" si="19"/>
        <v xml:space="preserve"> Sale of Assets</v>
      </c>
      <c r="AC136" s="14" t="str">
        <f t="shared" si="19"/>
        <v>Sports Development Office</v>
      </c>
      <c r="AD136" s="285" t="str">
        <f t="shared" si="19"/>
        <v>Recovery Audit</v>
      </c>
      <c r="AE136" s="14" t="str">
        <f t="shared" si="19"/>
        <v>SCPRT Development Fund</v>
      </c>
      <c r="AF136" s="285" t="str">
        <f t="shared" si="19"/>
        <v>Recreation  Land Trust Fund</v>
      </c>
      <c r="AG136" s="14" t="str">
        <f t="shared" si="19"/>
        <v>Gifts &amp; Endowments</v>
      </c>
      <c r="AH136" s="285" t="str">
        <f t="shared" si="19"/>
        <v>War Between the States</v>
      </c>
      <c r="AI136" s="14" t="str">
        <f t="shared" si="19"/>
        <v>Welcome Centers- Restricted</v>
      </c>
      <c r="AJ136" s="286" t="str">
        <f t="shared" si="19"/>
        <v>Federal</v>
      </c>
    </row>
    <row r="137" spans="1:36" s="15" customFormat="1" x14ac:dyDescent="0.2">
      <c r="A137" s="2"/>
      <c r="B137" s="44"/>
      <c r="C137" s="61"/>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214"/>
    </row>
    <row r="138" spans="1:36" s="15" customFormat="1" ht="25.5" x14ac:dyDescent="0.2">
      <c r="A138" s="2"/>
      <c r="B138" s="75" t="s">
        <v>152</v>
      </c>
      <c r="C138" s="73" t="s">
        <v>27</v>
      </c>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214"/>
    </row>
    <row r="139" spans="1:36" x14ac:dyDescent="0.2">
      <c r="A139" s="2" t="s">
        <v>181</v>
      </c>
      <c r="B139" s="44" t="s">
        <v>161</v>
      </c>
      <c r="C139" s="49">
        <f>SUM(D139:CD139)</f>
        <v>47606858.000000007</v>
      </c>
      <c r="D139" s="230">
        <v>5052651.21</v>
      </c>
      <c r="E139" s="46">
        <v>0</v>
      </c>
      <c r="F139" s="229">
        <v>300000</v>
      </c>
      <c r="G139" s="45">
        <v>550000</v>
      </c>
      <c r="H139" s="240">
        <v>0</v>
      </c>
      <c r="I139" s="45">
        <v>0</v>
      </c>
      <c r="J139" s="229">
        <v>114306.24000000001</v>
      </c>
      <c r="K139" s="45">
        <v>3347787.35</v>
      </c>
      <c r="L139" s="229">
        <v>6507116.9299999997</v>
      </c>
      <c r="M139" s="56">
        <v>0</v>
      </c>
      <c r="N139" s="229">
        <v>-241751.74</v>
      </c>
      <c r="O139" s="45">
        <v>7599207.2999999998</v>
      </c>
      <c r="P139" s="229">
        <v>52380.57</v>
      </c>
      <c r="Q139" s="45">
        <v>80000</v>
      </c>
      <c r="R139" s="229">
        <v>0</v>
      </c>
      <c r="S139" s="56">
        <v>115415.44</v>
      </c>
      <c r="T139" s="240">
        <v>586338.30000000005</v>
      </c>
      <c r="U139" s="45">
        <v>79.13</v>
      </c>
      <c r="V139" s="229">
        <v>104858.17</v>
      </c>
      <c r="W139" s="45">
        <v>0</v>
      </c>
      <c r="X139" s="240">
        <v>7296158.71</v>
      </c>
      <c r="Y139" s="56">
        <v>1191023.0900000001</v>
      </c>
      <c r="Z139" s="240">
        <v>0</v>
      </c>
      <c r="AA139" s="45">
        <v>2829.18</v>
      </c>
      <c r="AB139" s="229">
        <v>135.15</v>
      </c>
      <c r="AC139" s="56">
        <v>54380.959999999999</v>
      </c>
      <c r="AD139" s="229">
        <v>0</v>
      </c>
      <c r="AE139" s="56">
        <v>3561311.56</v>
      </c>
      <c r="AF139" s="240">
        <v>2824698.85</v>
      </c>
      <c r="AG139" s="56">
        <v>754752.52</v>
      </c>
      <c r="AH139" s="240">
        <v>163646.28</v>
      </c>
      <c r="AI139" s="45">
        <v>7406384.2999999998</v>
      </c>
      <c r="AJ139" s="257">
        <v>183148.5</v>
      </c>
    </row>
    <row r="140" spans="1:36" x14ac:dyDescent="0.2">
      <c r="A140" s="2" t="s">
        <v>182</v>
      </c>
      <c r="B140" s="77" t="s">
        <v>162</v>
      </c>
      <c r="C140" s="85">
        <f>SUM(D140:CD140)</f>
        <v>26929206.559999995</v>
      </c>
      <c r="D140" s="232">
        <f>SUM(D141-D139)</f>
        <v>1441213.5599999996</v>
      </c>
      <c r="E140" s="47">
        <f>SUM(E141-E139)</f>
        <v>0</v>
      </c>
      <c r="F140" s="232">
        <f>SUM(F141-F139)</f>
        <v>21594749.190000001</v>
      </c>
      <c r="G140" s="47">
        <f>SUM(G141-G139)</f>
        <v>1225000</v>
      </c>
      <c r="H140" s="244">
        <v>0</v>
      </c>
      <c r="I140" s="47">
        <f t="shared" ref="I140:AJ140" si="20">SUM(I141-I139)</f>
        <v>0</v>
      </c>
      <c r="J140" s="232">
        <f t="shared" si="20"/>
        <v>2250141.0199999996</v>
      </c>
      <c r="K140" s="47">
        <f t="shared" si="20"/>
        <v>-509933.60000000009</v>
      </c>
      <c r="L140" s="232">
        <f t="shared" si="20"/>
        <v>-658974.13999999966</v>
      </c>
      <c r="M140" s="47">
        <f t="shared" si="20"/>
        <v>8375.65</v>
      </c>
      <c r="N140" s="232">
        <f t="shared" si="20"/>
        <v>241751.74</v>
      </c>
      <c r="O140" s="47">
        <f t="shared" si="20"/>
        <v>-203331.05999999959</v>
      </c>
      <c r="P140" s="232">
        <f t="shared" si="20"/>
        <v>36871.71</v>
      </c>
      <c r="Q140" s="47">
        <f t="shared" si="20"/>
        <v>-41490.35</v>
      </c>
      <c r="R140" s="232">
        <f t="shared" si="20"/>
        <v>20776.75</v>
      </c>
      <c r="S140" s="47">
        <f t="shared" si="20"/>
        <v>-4619.1500000000087</v>
      </c>
      <c r="T140" s="232">
        <f t="shared" si="20"/>
        <v>458811.39999999991</v>
      </c>
      <c r="U140" s="47">
        <f t="shared" si="20"/>
        <v>-79.13</v>
      </c>
      <c r="V140" s="232">
        <f t="shared" si="20"/>
        <v>10007.150000000009</v>
      </c>
      <c r="W140" s="47">
        <f t="shared" si="20"/>
        <v>0</v>
      </c>
      <c r="X140" s="232">
        <f t="shared" si="20"/>
        <v>2016569.9200000009</v>
      </c>
      <c r="Y140" s="47">
        <f t="shared" si="20"/>
        <v>1197178.7099999997</v>
      </c>
      <c r="Z140" s="232">
        <f t="shared" si="20"/>
        <v>0</v>
      </c>
      <c r="AA140" s="47">
        <f t="shared" si="20"/>
        <v>250.82000000000016</v>
      </c>
      <c r="AB140" s="232">
        <f t="shared" si="20"/>
        <v>-53.910000000000011</v>
      </c>
      <c r="AC140" s="47">
        <f t="shared" si="20"/>
        <v>13561.719999999994</v>
      </c>
      <c r="AD140" s="232">
        <f t="shared" si="20"/>
        <v>0</v>
      </c>
      <c r="AE140" s="47">
        <f t="shared" si="20"/>
        <v>2015805.5699999998</v>
      </c>
      <c r="AF140" s="232">
        <f t="shared" si="20"/>
        <v>28845.310000000056</v>
      </c>
      <c r="AG140" s="47">
        <f t="shared" si="20"/>
        <v>9362.4899999999907</v>
      </c>
      <c r="AH140" s="232">
        <f t="shared" si="20"/>
        <v>7617.9800000000105</v>
      </c>
      <c r="AI140" s="47">
        <f t="shared" si="20"/>
        <v>-4044853.29</v>
      </c>
      <c r="AJ140" s="259">
        <f t="shared" si="20"/>
        <v>-184349.5</v>
      </c>
    </row>
    <row r="141" spans="1:36" s="15" customFormat="1" ht="13.5" thickBot="1" x14ac:dyDescent="0.25">
      <c r="A141" s="2" t="s">
        <v>48</v>
      </c>
      <c r="B141" s="84" t="s">
        <v>184</v>
      </c>
      <c r="C141" s="247">
        <f>SUM(D141:CD141)</f>
        <v>75175305.560000017</v>
      </c>
      <c r="D141" s="237">
        <v>6493864.7699999996</v>
      </c>
      <c r="E141" s="249">
        <v>0</v>
      </c>
      <c r="F141" s="243">
        <v>21894749.190000001</v>
      </c>
      <c r="G141" s="251">
        <v>1775000</v>
      </c>
      <c r="H141" s="243">
        <v>639241</v>
      </c>
      <c r="I141" s="247">
        <v>0</v>
      </c>
      <c r="J141" s="246">
        <v>2364447.2599999998</v>
      </c>
      <c r="K141" s="247">
        <v>2837853.75</v>
      </c>
      <c r="L141" s="246">
        <v>5848142.79</v>
      </c>
      <c r="M141" s="251">
        <v>8375.65</v>
      </c>
      <c r="N141" s="246">
        <v>0</v>
      </c>
      <c r="O141" s="247">
        <v>7395876.2400000002</v>
      </c>
      <c r="P141" s="246">
        <v>89252.28</v>
      </c>
      <c r="Q141" s="247">
        <v>38509.65</v>
      </c>
      <c r="R141" s="246">
        <v>20776.75</v>
      </c>
      <c r="S141" s="251">
        <v>110796.29</v>
      </c>
      <c r="T141" s="243">
        <v>1045149.7</v>
      </c>
      <c r="U141" s="247">
        <v>0</v>
      </c>
      <c r="V141" s="246">
        <v>114865.32</v>
      </c>
      <c r="W141" s="247">
        <v>0</v>
      </c>
      <c r="X141" s="243">
        <v>9312728.6300000008</v>
      </c>
      <c r="Y141" s="251">
        <v>2388201.7999999998</v>
      </c>
      <c r="Z141" s="243">
        <v>0</v>
      </c>
      <c r="AA141" s="247">
        <v>3080</v>
      </c>
      <c r="AB141" s="246">
        <v>81.239999999999995</v>
      </c>
      <c r="AC141" s="251">
        <v>67942.679999999993</v>
      </c>
      <c r="AD141" s="246">
        <v>0</v>
      </c>
      <c r="AE141" s="251">
        <v>5577117.1299999999</v>
      </c>
      <c r="AF141" s="243">
        <v>2853544.16</v>
      </c>
      <c r="AG141" s="251">
        <v>764115.01</v>
      </c>
      <c r="AH141" s="243">
        <v>171264.26</v>
      </c>
      <c r="AI141" s="247">
        <v>3361531.01</v>
      </c>
      <c r="AJ141" s="268">
        <v>-1201</v>
      </c>
    </row>
    <row r="142" spans="1:36" x14ac:dyDescent="0.2">
      <c r="A142" s="2"/>
      <c r="B142" s="4"/>
      <c r="C142" s="60"/>
      <c r="D142" s="39"/>
      <c r="E142" s="39"/>
      <c r="F142" s="40"/>
      <c r="G142" s="40"/>
      <c r="H142" s="109"/>
      <c r="I142" s="39"/>
      <c r="J142" s="39"/>
      <c r="K142" s="39"/>
      <c r="L142" s="39"/>
      <c r="M142" s="40"/>
      <c r="N142" s="39"/>
      <c r="O142" s="39"/>
      <c r="P142" s="39"/>
      <c r="Q142" s="39"/>
      <c r="R142" s="39"/>
      <c r="S142" s="40"/>
      <c r="T142" s="40"/>
      <c r="U142" s="39"/>
      <c r="V142" s="39"/>
      <c r="W142" s="39"/>
      <c r="X142" s="40"/>
      <c r="Y142" s="40"/>
      <c r="Z142" s="40"/>
      <c r="AA142" s="39"/>
      <c r="AB142" s="39"/>
      <c r="AC142" s="40"/>
      <c r="AD142" s="39"/>
      <c r="AE142" s="40"/>
      <c r="AF142" s="40"/>
      <c r="AG142" s="40"/>
      <c r="AH142" s="40"/>
      <c r="AI142" s="39"/>
      <c r="AJ142" s="40"/>
    </row>
    <row r="143" spans="1:36" ht="13.5" thickBot="1" x14ac:dyDescent="0.25">
      <c r="A143" s="2"/>
      <c r="B143" s="107" t="s">
        <v>140</v>
      </c>
      <c r="C143" s="60"/>
      <c r="D143" s="39"/>
      <c r="E143" s="39"/>
      <c r="F143" s="40"/>
      <c r="G143" s="40"/>
      <c r="H143" s="40"/>
      <c r="I143" s="39"/>
      <c r="J143" s="39"/>
      <c r="K143" s="39"/>
      <c r="L143" s="39"/>
      <c r="M143" s="40"/>
      <c r="N143" s="39"/>
      <c r="O143" s="39"/>
      <c r="P143" s="39"/>
      <c r="Q143" s="39"/>
      <c r="R143" s="39"/>
      <c r="S143" s="40"/>
      <c r="T143" s="40"/>
      <c r="U143" s="39"/>
      <c r="V143" s="39"/>
      <c r="W143" s="39"/>
      <c r="X143" s="40"/>
      <c r="Y143" s="40"/>
      <c r="Z143" s="40"/>
      <c r="AA143" s="39"/>
      <c r="AB143" s="39"/>
      <c r="AC143" s="40"/>
      <c r="AD143" s="39"/>
      <c r="AE143" s="40"/>
      <c r="AF143" s="40"/>
      <c r="AG143" s="40"/>
      <c r="AH143" s="40"/>
      <c r="AI143" s="39"/>
      <c r="AJ143" s="40"/>
    </row>
    <row r="144" spans="1:36" s="15" customFormat="1" x14ac:dyDescent="0.2">
      <c r="A144" s="2"/>
      <c r="B144" s="71" t="str">
        <f>B30</f>
        <v>General Appropriations Act Programs</v>
      </c>
      <c r="C144" s="70"/>
      <c r="D144" s="52"/>
      <c r="E144" s="52"/>
      <c r="F144" s="53"/>
      <c r="G144" s="53"/>
      <c r="H144" s="53"/>
      <c r="I144" s="52"/>
      <c r="J144" s="52"/>
      <c r="K144" s="52"/>
      <c r="L144" s="52"/>
      <c r="M144" s="53"/>
      <c r="N144" s="52"/>
      <c r="O144" s="52"/>
      <c r="P144" s="52"/>
      <c r="Q144" s="52"/>
      <c r="R144" s="52"/>
      <c r="S144" s="53"/>
      <c r="T144" s="53"/>
      <c r="U144" s="52"/>
      <c r="V144" s="52"/>
      <c r="W144" s="52"/>
      <c r="X144" s="53"/>
      <c r="Y144" s="53"/>
      <c r="Z144" s="53"/>
      <c r="AA144" s="52"/>
      <c r="AB144" s="52"/>
      <c r="AC144" s="53"/>
      <c r="AD144" s="52"/>
      <c r="AE144" s="53"/>
      <c r="AF144" s="53"/>
      <c r="AG144" s="53"/>
      <c r="AH144" s="53"/>
      <c r="AI144" s="52"/>
      <c r="AJ144" s="221"/>
    </row>
    <row r="145" spans="1:36" ht="318.75" x14ac:dyDescent="0.2">
      <c r="A145" s="2" t="s">
        <v>49</v>
      </c>
      <c r="B145" s="44" t="str">
        <f>B31</f>
        <v>State Funded Program #</v>
      </c>
      <c r="C145" s="87"/>
      <c r="D145" s="290" t="s">
        <v>398</v>
      </c>
      <c r="E145" s="291" t="str">
        <f>E31</f>
        <v>5000.250500X000 5000.251600X000</v>
      </c>
      <c r="F145" s="290" t="s">
        <v>491</v>
      </c>
      <c r="G145" s="291" t="str">
        <f>G31</f>
        <v xml:space="preserve">9801.810000X000 9802.820000X000 9803.450000X000 9803.870000X000 9803.910000X000 9804.850000X000 9804.880000X000 9805.420000X000 9820.060000X000 </v>
      </c>
      <c r="H145" s="290" t="s">
        <v>443</v>
      </c>
      <c r="I145" s="291" t="s">
        <v>401</v>
      </c>
      <c r="J145" s="290" t="s">
        <v>480</v>
      </c>
      <c r="K145" s="291" t="s">
        <v>481</v>
      </c>
      <c r="L145" s="290" t="s">
        <v>482</v>
      </c>
      <c r="M145" s="291" t="s">
        <v>483</v>
      </c>
      <c r="N145" s="290"/>
      <c r="O145" s="291" t="str">
        <f t="shared" ref="O145:AJ145" si="21">O31</f>
        <v>5000.650100.000</v>
      </c>
      <c r="P145" s="290" t="str">
        <f t="shared" si="21"/>
        <v>5000.300000.000</v>
      </c>
      <c r="Q145" s="291" t="str">
        <f t="shared" si="21"/>
        <v>0102.050000.000</v>
      </c>
      <c r="R145" s="290" t="str">
        <f t="shared" si="21"/>
        <v>0102.010000.000</v>
      </c>
      <c r="S145" s="291" t="str">
        <f t="shared" si="21"/>
        <v>5000.650100.000</v>
      </c>
      <c r="T145" s="290" t="str">
        <f t="shared" si="21"/>
        <v>5000.250900X000</v>
      </c>
      <c r="U145" s="291" t="str">
        <f t="shared" si="21"/>
        <v>5000.650100.000</v>
      </c>
      <c r="V145" s="290" t="str">
        <f t="shared" si="21"/>
        <v>5000.650100.000 0102.010000.000 0102.050000.000 5000.250100.000 5000.300000.000 5000.700000.000 5000.800000.000 5000.850000.000</v>
      </c>
      <c r="W145" s="291" t="str">
        <f t="shared" si="21"/>
        <v>5000.620700X000</v>
      </c>
      <c r="X145" s="290" t="str">
        <f t="shared" si="21"/>
        <v>5000.850000.000</v>
      </c>
      <c r="Y145" s="291" t="str">
        <f t="shared" si="21"/>
        <v>5000.650100.000</v>
      </c>
      <c r="Z145" s="290" t="str">
        <f t="shared" si="21"/>
        <v>5000.250900X000</v>
      </c>
      <c r="AA145" s="291" t="str">
        <f t="shared" si="21"/>
        <v>0100.520200X000</v>
      </c>
      <c r="AB145" s="290" t="str">
        <f t="shared" si="21"/>
        <v>0102.050000.000 5000.650100.000</v>
      </c>
      <c r="AC145" s="291" t="str">
        <f t="shared" si="21"/>
        <v>0100.50300X000</v>
      </c>
      <c r="AD145" s="290" t="str">
        <f t="shared" si="21"/>
        <v>0102.050000.000</v>
      </c>
      <c r="AE145" s="291" t="str">
        <f t="shared" si="21"/>
        <v>0102.050000.000 5000.650100.000</v>
      </c>
      <c r="AF145" s="290" t="str">
        <f t="shared" si="21"/>
        <v>0102.050000.000</v>
      </c>
      <c r="AG145" s="291" t="str">
        <f t="shared" si="21"/>
        <v>5000.650100.000</v>
      </c>
      <c r="AH145" s="290" t="str">
        <f t="shared" si="21"/>
        <v>0102.050000.000</v>
      </c>
      <c r="AI145" s="291" t="str">
        <f t="shared" si="21"/>
        <v>5000.300000.000</v>
      </c>
      <c r="AJ145" s="292" t="str">
        <f t="shared" si="21"/>
        <v xml:space="preserve">0102.050000.000 5000.650100.000 </v>
      </c>
    </row>
    <row r="146" spans="1:36" ht="409.5" x14ac:dyDescent="0.2">
      <c r="A146" s="2" t="s">
        <v>50</v>
      </c>
      <c r="B146" s="44" t="str">
        <f>B32</f>
        <v>State Funded Program Description in the General Appropriations Act ( Titles of programs in chart at the end)</v>
      </c>
      <c r="C146" s="87"/>
      <c r="D146" s="290" t="s">
        <v>516</v>
      </c>
      <c r="E146" s="291" t="s">
        <v>515</v>
      </c>
      <c r="F146" s="290" t="s">
        <v>731</v>
      </c>
      <c r="G146" s="291" t="s">
        <v>489</v>
      </c>
      <c r="H146" s="290" t="s">
        <v>490</v>
      </c>
      <c r="I146" s="291">
        <f>I32</f>
        <v>0</v>
      </c>
      <c r="J146" s="290" t="s">
        <v>550</v>
      </c>
      <c r="K146" s="291" t="s">
        <v>551</v>
      </c>
      <c r="L146" s="290" t="s">
        <v>552</v>
      </c>
      <c r="M146" s="291" t="s">
        <v>484</v>
      </c>
      <c r="N146" s="290"/>
      <c r="O146" s="291" t="s">
        <v>523</v>
      </c>
      <c r="P146" s="290" t="s">
        <v>524</v>
      </c>
      <c r="Q146" s="291" t="s">
        <v>525</v>
      </c>
      <c r="R146" s="290" t="s">
        <v>526</v>
      </c>
      <c r="S146" s="291" t="s">
        <v>527</v>
      </c>
      <c r="T146" s="290" t="s">
        <v>528</v>
      </c>
      <c r="U146" s="291" t="s">
        <v>527</v>
      </c>
      <c r="V146" s="290" t="s">
        <v>527</v>
      </c>
      <c r="W146" s="291"/>
      <c r="X146" s="290" t="s">
        <v>529</v>
      </c>
      <c r="Y146" s="291" t="s">
        <v>527</v>
      </c>
      <c r="Z146" s="290" t="s">
        <v>528</v>
      </c>
      <c r="AA146" s="291" t="s">
        <v>530</v>
      </c>
      <c r="AB146" s="290" t="s">
        <v>546</v>
      </c>
      <c r="AC146" s="291" t="s">
        <v>525</v>
      </c>
      <c r="AD146" s="290" t="s">
        <v>525</v>
      </c>
      <c r="AE146" s="291" t="s">
        <v>531</v>
      </c>
      <c r="AF146" s="290" t="s">
        <v>525</v>
      </c>
      <c r="AG146" s="291" t="s">
        <v>527</v>
      </c>
      <c r="AH146" s="290" t="s">
        <v>547</v>
      </c>
      <c r="AI146" s="291" t="s">
        <v>532</v>
      </c>
      <c r="AJ146" s="292" t="s">
        <v>533</v>
      </c>
    </row>
    <row r="147" spans="1:36" s="15" customFormat="1" x14ac:dyDescent="0.2">
      <c r="A147" s="2"/>
      <c r="B147" s="44"/>
      <c r="C147" s="61"/>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214"/>
    </row>
    <row r="148" spans="1:36" s="15" customFormat="1" x14ac:dyDescent="0.2">
      <c r="A148" s="2"/>
      <c r="B148" s="76" t="str">
        <f>B34</f>
        <v>Amounts Appropriated and Authorized (i.e. allowed to spend)</v>
      </c>
      <c r="C148" s="73" t="s">
        <v>27</v>
      </c>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214"/>
    </row>
    <row r="149" spans="1:36" ht="25.5" x14ac:dyDescent="0.2">
      <c r="A149" s="2" t="s">
        <v>51</v>
      </c>
      <c r="B149" s="44" t="s">
        <v>29</v>
      </c>
      <c r="C149" s="49">
        <f>SUM(D149:CD149)</f>
        <v>58418532.740000002</v>
      </c>
      <c r="D149" s="230">
        <v>6493865.7699999996</v>
      </c>
      <c r="E149" s="46">
        <v>0</v>
      </c>
      <c r="F149" s="229">
        <v>21894749.190000001</v>
      </c>
      <c r="G149" s="45">
        <v>1775000</v>
      </c>
      <c r="H149" s="229">
        <v>639241</v>
      </c>
      <c r="I149" s="45">
        <v>0</v>
      </c>
      <c r="J149" s="230">
        <v>13061823.279999999</v>
      </c>
      <c r="K149" s="46">
        <v>6737853.75</v>
      </c>
      <c r="L149" s="230">
        <v>7807624.0999999996</v>
      </c>
      <c r="M149" s="46">
        <v>8375.65</v>
      </c>
      <c r="N149" s="229">
        <v>0</v>
      </c>
      <c r="O149" s="45">
        <v>0</v>
      </c>
      <c r="P149" s="229">
        <v>0</v>
      </c>
      <c r="Q149" s="45">
        <v>0</v>
      </c>
      <c r="R149" s="229">
        <v>0</v>
      </c>
      <c r="S149" s="45">
        <v>0</v>
      </c>
      <c r="T149" s="229">
        <v>0</v>
      </c>
      <c r="U149" s="45">
        <v>0</v>
      </c>
      <c r="V149" s="229">
        <v>0</v>
      </c>
      <c r="W149" s="45">
        <v>0</v>
      </c>
      <c r="X149" s="229">
        <v>0</v>
      </c>
      <c r="Y149" s="45">
        <v>0</v>
      </c>
      <c r="Z149" s="229">
        <v>0</v>
      </c>
      <c r="AA149" s="45">
        <v>0</v>
      </c>
      <c r="AB149" s="229">
        <v>0</v>
      </c>
      <c r="AC149" s="45">
        <v>0</v>
      </c>
      <c r="AD149" s="229">
        <v>0</v>
      </c>
      <c r="AE149" s="45">
        <v>0</v>
      </c>
      <c r="AF149" s="229">
        <v>0</v>
      </c>
      <c r="AG149" s="45">
        <v>0</v>
      </c>
      <c r="AH149" s="229">
        <v>0</v>
      </c>
      <c r="AI149" s="45">
        <v>0</v>
      </c>
      <c r="AJ149" s="256">
        <v>0</v>
      </c>
    </row>
    <row r="150" spans="1:36" x14ac:dyDescent="0.2">
      <c r="A150" s="2" t="s">
        <v>52</v>
      </c>
      <c r="B150" s="44" t="s">
        <v>553</v>
      </c>
      <c r="C150" s="49">
        <f>SUM(D150:CD150)</f>
        <v>98774914</v>
      </c>
      <c r="D150" s="230">
        <v>26681699</v>
      </c>
      <c r="E150" s="46">
        <v>16475000</v>
      </c>
      <c r="F150" s="230">
        <v>0</v>
      </c>
      <c r="G150" s="46">
        <v>0</v>
      </c>
      <c r="H150" s="230">
        <v>0</v>
      </c>
      <c r="I150" s="46">
        <v>0</v>
      </c>
      <c r="J150" s="230"/>
      <c r="K150" s="46"/>
      <c r="L150" s="230"/>
      <c r="M150" s="46"/>
      <c r="N150" s="230">
        <v>0</v>
      </c>
      <c r="O150" s="45">
        <v>27808121</v>
      </c>
      <c r="P150" s="229">
        <v>3659045</v>
      </c>
      <c r="Q150" s="45">
        <f>SUM(Q148:Q149)</f>
        <v>0</v>
      </c>
      <c r="R150" s="229">
        <v>45000</v>
      </c>
      <c r="S150" s="45">
        <f>SUM(S148:S149)</f>
        <v>0</v>
      </c>
      <c r="T150" s="229">
        <v>1831000</v>
      </c>
      <c r="U150" s="45">
        <f t="shared" ref="U150:W151" si="22">SUM(U148:U149)</f>
        <v>0</v>
      </c>
      <c r="V150" s="229">
        <f t="shared" si="22"/>
        <v>0</v>
      </c>
      <c r="W150" s="45">
        <f t="shared" si="22"/>
        <v>0</v>
      </c>
      <c r="X150" s="229">
        <v>17047939</v>
      </c>
      <c r="Y150" s="45">
        <f>SUM(Y148:Y149)</f>
        <v>0</v>
      </c>
      <c r="Z150" s="229">
        <f>SUM(Z148:Z149)</f>
        <v>0</v>
      </c>
      <c r="AA150" s="45">
        <v>75000</v>
      </c>
      <c r="AB150" s="229">
        <v>45000</v>
      </c>
      <c r="AC150" s="45">
        <v>50000</v>
      </c>
      <c r="AD150" s="229">
        <f>SUM(AD148:AD149)</f>
        <v>0</v>
      </c>
      <c r="AE150" s="45">
        <v>1852000</v>
      </c>
      <c r="AF150" s="229">
        <f t="shared" ref="AF150:AH151" si="23">SUM(AF148:AF149)</f>
        <v>0</v>
      </c>
      <c r="AG150" s="45">
        <f t="shared" si="23"/>
        <v>0</v>
      </c>
      <c r="AH150" s="229">
        <f t="shared" si="23"/>
        <v>0</v>
      </c>
      <c r="AI150" s="45">
        <v>700000</v>
      </c>
      <c r="AJ150" s="256">
        <v>2505110</v>
      </c>
    </row>
    <row r="151" spans="1:36" x14ac:dyDescent="0.2">
      <c r="A151" s="2" t="s">
        <v>53</v>
      </c>
      <c r="B151" s="74" t="s">
        <v>163</v>
      </c>
      <c r="C151" s="49">
        <f>SUM(D151:CD151)</f>
        <v>157193446.74000001</v>
      </c>
      <c r="D151" s="229">
        <f t="shared" ref="D151:P151" si="24">SUM(D149:D150)</f>
        <v>33175564.77</v>
      </c>
      <c r="E151" s="45">
        <f t="shared" si="24"/>
        <v>16475000</v>
      </c>
      <c r="F151" s="229">
        <f t="shared" si="24"/>
        <v>21894749.190000001</v>
      </c>
      <c r="G151" s="45">
        <f t="shared" si="24"/>
        <v>1775000</v>
      </c>
      <c r="H151" s="229">
        <f t="shared" si="24"/>
        <v>639241</v>
      </c>
      <c r="I151" s="45">
        <f t="shared" si="24"/>
        <v>0</v>
      </c>
      <c r="J151" s="229">
        <f t="shared" si="24"/>
        <v>13061823.279999999</v>
      </c>
      <c r="K151" s="45">
        <f t="shared" si="24"/>
        <v>6737853.75</v>
      </c>
      <c r="L151" s="229">
        <f t="shared" si="24"/>
        <v>7807624.0999999996</v>
      </c>
      <c r="M151" s="45">
        <f t="shared" si="24"/>
        <v>8375.65</v>
      </c>
      <c r="N151" s="229">
        <f t="shared" si="24"/>
        <v>0</v>
      </c>
      <c r="O151" s="45">
        <f t="shared" si="24"/>
        <v>27808121</v>
      </c>
      <c r="P151" s="229">
        <f t="shared" si="24"/>
        <v>3659045</v>
      </c>
      <c r="Q151" s="45">
        <f>SUM(Q149:Q150)</f>
        <v>0</v>
      </c>
      <c r="R151" s="229">
        <f>SUM(R149:R150)</f>
        <v>45000</v>
      </c>
      <c r="S151" s="45">
        <f>SUM(S149:S150)</f>
        <v>0</v>
      </c>
      <c r="T151" s="229">
        <f>SUM(T149:T150)</f>
        <v>1831000</v>
      </c>
      <c r="U151" s="45">
        <f t="shared" si="22"/>
        <v>0</v>
      </c>
      <c r="V151" s="229">
        <f t="shared" si="22"/>
        <v>0</v>
      </c>
      <c r="W151" s="45">
        <f t="shared" si="22"/>
        <v>0</v>
      </c>
      <c r="X151" s="229">
        <f>SUM(X149:X150)</f>
        <v>17047939</v>
      </c>
      <c r="Y151" s="45">
        <f>SUM(Y149:Y150)</f>
        <v>0</v>
      </c>
      <c r="Z151" s="229">
        <f>SUM(Z149:Z150)</f>
        <v>0</v>
      </c>
      <c r="AA151" s="45">
        <f>SUM(AA149:AA150)</f>
        <v>75000</v>
      </c>
      <c r="AB151" s="229">
        <f>SUM(AB149:AB150)</f>
        <v>45000</v>
      </c>
      <c r="AC151" s="45">
        <f>SUM(AC149:AC150)</f>
        <v>50000</v>
      </c>
      <c r="AD151" s="229">
        <f>SUM(AD149:AD150)</f>
        <v>0</v>
      </c>
      <c r="AE151" s="45">
        <f>SUM(AE149:AE150)</f>
        <v>1852000</v>
      </c>
      <c r="AF151" s="229">
        <f t="shared" si="23"/>
        <v>0</v>
      </c>
      <c r="AG151" s="45">
        <f t="shared" si="23"/>
        <v>0</v>
      </c>
      <c r="AH151" s="229">
        <f t="shared" si="23"/>
        <v>0</v>
      </c>
      <c r="AI151" s="45">
        <f>SUM(AI149:AI150)</f>
        <v>700000</v>
      </c>
      <c r="AJ151" s="256">
        <f>SUM(AJ149:AJ150)</f>
        <v>2505110</v>
      </c>
    </row>
    <row r="152" spans="1:36" x14ac:dyDescent="0.2">
      <c r="A152" s="2" t="s">
        <v>54</v>
      </c>
      <c r="B152" s="77" t="s">
        <v>554</v>
      </c>
      <c r="C152" s="85">
        <f>SUM(D152:CD152)</f>
        <v>15285976.060000001</v>
      </c>
      <c r="D152" s="232"/>
      <c r="E152" s="47">
        <v>0</v>
      </c>
      <c r="F152" s="232">
        <v>7238206</v>
      </c>
      <c r="G152" s="47">
        <v>0</v>
      </c>
      <c r="H152" s="232">
        <v>300000</v>
      </c>
      <c r="I152" s="47">
        <v>0</v>
      </c>
      <c r="J152" s="232">
        <v>2141657.98</v>
      </c>
      <c r="K152" s="47">
        <v>0</v>
      </c>
      <c r="L152" s="232">
        <v>4414194.68</v>
      </c>
      <c r="M152" s="47">
        <v>0</v>
      </c>
      <c r="N152" s="232">
        <v>0</v>
      </c>
      <c r="O152" s="47">
        <v>498007</v>
      </c>
      <c r="P152" s="232">
        <v>0</v>
      </c>
      <c r="Q152" s="47"/>
      <c r="R152" s="232">
        <v>0</v>
      </c>
      <c r="S152" s="47">
        <v>0</v>
      </c>
      <c r="T152" s="232">
        <v>0</v>
      </c>
      <c r="U152" s="47">
        <v>0</v>
      </c>
      <c r="V152" s="232">
        <v>0</v>
      </c>
      <c r="W152" s="47">
        <v>0</v>
      </c>
      <c r="X152" s="232">
        <v>0</v>
      </c>
      <c r="Y152" s="47">
        <v>0</v>
      </c>
      <c r="Z152" s="232">
        <v>0</v>
      </c>
      <c r="AA152" s="47">
        <v>0</v>
      </c>
      <c r="AB152" s="232">
        <v>0</v>
      </c>
      <c r="AC152" s="47">
        <v>0</v>
      </c>
      <c r="AD152" s="232">
        <v>0</v>
      </c>
      <c r="AE152" s="47">
        <v>0</v>
      </c>
      <c r="AF152" s="232">
        <v>0</v>
      </c>
      <c r="AG152" s="47">
        <v>0</v>
      </c>
      <c r="AH152" s="232">
        <v>0</v>
      </c>
      <c r="AI152" s="47">
        <v>0</v>
      </c>
      <c r="AJ152" s="259">
        <v>693910.4</v>
      </c>
    </row>
    <row r="153" spans="1:36" s="15" customFormat="1" ht="13.5" thickBot="1" x14ac:dyDescent="0.25">
      <c r="A153" s="2" t="s">
        <v>55</v>
      </c>
      <c r="B153" s="36" t="s">
        <v>164</v>
      </c>
      <c r="C153" s="247">
        <f>SUM(D153:CD153)</f>
        <v>172479422.80000001</v>
      </c>
      <c r="D153" s="237">
        <f t="shared" ref="D153:AJ153" si="25">SUM(D151:D152)</f>
        <v>33175564.77</v>
      </c>
      <c r="E153" s="249">
        <f t="shared" si="25"/>
        <v>16475000</v>
      </c>
      <c r="F153" s="237">
        <f t="shared" si="25"/>
        <v>29132955.190000001</v>
      </c>
      <c r="G153" s="249">
        <f t="shared" si="25"/>
        <v>1775000</v>
      </c>
      <c r="H153" s="237">
        <f t="shared" si="25"/>
        <v>939241</v>
      </c>
      <c r="I153" s="249">
        <f t="shared" si="25"/>
        <v>0</v>
      </c>
      <c r="J153" s="237">
        <f t="shared" si="25"/>
        <v>15203481.26</v>
      </c>
      <c r="K153" s="249">
        <f t="shared" si="25"/>
        <v>6737853.75</v>
      </c>
      <c r="L153" s="237">
        <f t="shared" si="25"/>
        <v>12221818.779999999</v>
      </c>
      <c r="M153" s="249">
        <f t="shared" si="25"/>
        <v>8375.65</v>
      </c>
      <c r="N153" s="237">
        <f t="shared" si="25"/>
        <v>0</v>
      </c>
      <c r="O153" s="249">
        <f t="shared" si="25"/>
        <v>28306128</v>
      </c>
      <c r="P153" s="237">
        <f t="shared" si="25"/>
        <v>3659045</v>
      </c>
      <c r="Q153" s="249">
        <f t="shared" si="25"/>
        <v>0</v>
      </c>
      <c r="R153" s="237">
        <f t="shared" si="25"/>
        <v>45000</v>
      </c>
      <c r="S153" s="249">
        <f t="shared" si="25"/>
        <v>0</v>
      </c>
      <c r="T153" s="237">
        <f t="shared" si="25"/>
        <v>1831000</v>
      </c>
      <c r="U153" s="249">
        <f t="shared" si="25"/>
        <v>0</v>
      </c>
      <c r="V153" s="237">
        <f t="shared" si="25"/>
        <v>0</v>
      </c>
      <c r="W153" s="249">
        <f t="shared" si="25"/>
        <v>0</v>
      </c>
      <c r="X153" s="237">
        <f t="shared" si="25"/>
        <v>17047939</v>
      </c>
      <c r="Y153" s="249">
        <f t="shared" si="25"/>
        <v>0</v>
      </c>
      <c r="Z153" s="237">
        <f t="shared" si="25"/>
        <v>0</v>
      </c>
      <c r="AA153" s="249">
        <f t="shared" si="25"/>
        <v>75000</v>
      </c>
      <c r="AB153" s="237">
        <f t="shared" si="25"/>
        <v>45000</v>
      </c>
      <c r="AC153" s="249">
        <f t="shared" si="25"/>
        <v>50000</v>
      </c>
      <c r="AD153" s="237">
        <f t="shared" si="25"/>
        <v>0</v>
      </c>
      <c r="AE153" s="249">
        <f t="shared" si="25"/>
        <v>1852000</v>
      </c>
      <c r="AF153" s="237">
        <f t="shared" si="25"/>
        <v>0</v>
      </c>
      <c r="AG153" s="249">
        <f t="shared" si="25"/>
        <v>0</v>
      </c>
      <c r="AH153" s="237">
        <f t="shared" si="25"/>
        <v>0</v>
      </c>
      <c r="AI153" s="249">
        <f t="shared" si="25"/>
        <v>700000</v>
      </c>
      <c r="AJ153" s="266">
        <f t="shared" si="25"/>
        <v>3199020.4</v>
      </c>
    </row>
    <row r="154" spans="1:36" x14ac:dyDescent="0.2">
      <c r="A154" s="2"/>
      <c r="B154" s="41"/>
      <c r="C154" s="60"/>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row>
    <row r="155" spans="1:36" ht="13.5" thickBot="1" x14ac:dyDescent="0.25">
      <c r="A155" s="2"/>
      <c r="B155" s="107" t="s">
        <v>141</v>
      </c>
      <c r="C155" s="60"/>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row>
    <row r="156" spans="1:36" s="15" customFormat="1" x14ac:dyDescent="0.2">
      <c r="A156" s="2"/>
      <c r="B156" s="71" t="s">
        <v>40</v>
      </c>
      <c r="C156" s="70"/>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222"/>
    </row>
    <row r="157" spans="1:36" ht="38.25" x14ac:dyDescent="0.2">
      <c r="A157" s="68" t="s">
        <v>56</v>
      </c>
      <c r="B157" s="79" t="s">
        <v>36</v>
      </c>
      <c r="C157" s="55"/>
      <c r="D157" s="290" t="str">
        <f t="shared" ref="D157:AJ157" si="26">D44</f>
        <v>SCEIS</v>
      </c>
      <c r="E157" s="291" t="str">
        <f t="shared" si="26"/>
        <v>SCEIS</v>
      </c>
      <c r="F157" s="290" t="str">
        <f t="shared" si="26"/>
        <v>SCEIS</v>
      </c>
      <c r="G157" s="291" t="str">
        <f t="shared" si="26"/>
        <v>SCEIS</v>
      </c>
      <c r="H157" s="290" t="str">
        <f t="shared" si="26"/>
        <v>SCEIS</v>
      </c>
      <c r="I157" s="291" t="str">
        <f t="shared" si="26"/>
        <v>SCEIS</v>
      </c>
      <c r="J157" s="290" t="str">
        <f t="shared" si="26"/>
        <v>SCEIS</v>
      </c>
      <c r="K157" s="291" t="str">
        <f t="shared" si="26"/>
        <v>SCEIS</v>
      </c>
      <c r="L157" s="290" t="str">
        <f t="shared" si="26"/>
        <v>SCEIS</v>
      </c>
      <c r="M157" s="291" t="str">
        <f t="shared" si="26"/>
        <v>SCEIS</v>
      </c>
      <c r="N157" s="290" t="str">
        <f t="shared" si="26"/>
        <v>SCEIS</v>
      </c>
      <c r="O157" s="291" t="str">
        <f t="shared" si="26"/>
        <v>SCEIS, CRS, POS, Revenue Tracking System</v>
      </c>
      <c r="P157" s="290" t="str">
        <f t="shared" si="26"/>
        <v>SCEIS</v>
      </c>
      <c r="Q157" s="291" t="str">
        <f t="shared" si="26"/>
        <v>SCEIS</v>
      </c>
      <c r="R157" s="290" t="str">
        <f t="shared" si="26"/>
        <v>SCEIS</v>
      </c>
      <c r="S157" s="291" t="str">
        <f t="shared" si="26"/>
        <v>SCEIS</v>
      </c>
      <c r="T157" s="290" t="str">
        <f t="shared" si="26"/>
        <v>SCEIS</v>
      </c>
      <c r="U157" s="291" t="str">
        <f t="shared" si="26"/>
        <v>SCEIS</v>
      </c>
      <c r="V157" s="290" t="str">
        <f t="shared" si="26"/>
        <v>SCEIS</v>
      </c>
      <c r="W157" s="291" t="str">
        <f t="shared" si="26"/>
        <v>SCEIS</v>
      </c>
      <c r="X157" s="290" t="str">
        <f t="shared" si="26"/>
        <v>SCEIS</v>
      </c>
      <c r="Y157" s="291" t="str">
        <f t="shared" si="26"/>
        <v>SCEIS</v>
      </c>
      <c r="Z157" s="290" t="str">
        <f t="shared" si="26"/>
        <v>SCEIS</v>
      </c>
      <c r="AA157" s="291" t="str">
        <f t="shared" si="26"/>
        <v>SCEIS</v>
      </c>
      <c r="AB157" s="290" t="str">
        <f t="shared" si="26"/>
        <v>SCEIS</v>
      </c>
      <c r="AC157" s="291" t="str">
        <f t="shared" si="26"/>
        <v>SCEIS</v>
      </c>
      <c r="AD157" s="290" t="str">
        <f t="shared" si="26"/>
        <v>SCEIS</v>
      </c>
      <c r="AE157" s="291" t="str">
        <f t="shared" si="26"/>
        <v>SCEIS</v>
      </c>
      <c r="AF157" s="290" t="str">
        <f t="shared" si="26"/>
        <v>SCEIS</v>
      </c>
      <c r="AG157" s="291" t="str">
        <f t="shared" si="26"/>
        <v>SCEIS</v>
      </c>
      <c r="AH157" s="290" t="str">
        <f t="shared" si="26"/>
        <v>SCEIS</v>
      </c>
      <c r="AI157" s="291" t="str">
        <f t="shared" si="26"/>
        <v>SCEIS</v>
      </c>
      <c r="AJ157" s="292" t="str">
        <f t="shared" si="26"/>
        <v>SCEIS</v>
      </c>
    </row>
    <row r="158" spans="1:36" s="15" customFormat="1" x14ac:dyDescent="0.2">
      <c r="A158" s="43"/>
      <c r="B158" s="51"/>
      <c r="C158" s="29"/>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289"/>
    </row>
    <row r="159" spans="1:36" s="15" customFormat="1" x14ac:dyDescent="0.2">
      <c r="A159" s="43"/>
      <c r="B159" s="76" t="s">
        <v>127</v>
      </c>
      <c r="C159" s="73" t="s">
        <v>27</v>
      </c>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223"/>
    </row>
    <row r="160" spans="1:36" ht="38.25" x14ac:dyDescent="0.2">
      <c r="A160" s="43" t="s">
        <v>57</v>
      </c>
      <c r="B160" s="44" t="s">
        <v>119</v>
      </c>
      <c r="C160" s="87"/>
      <c r="D160" s="282" t="s">
        <v>304</v>
      </c>
      <c r="E160" s="283" t="s">
        <v>724</v>
      </c>
      <c r="F160" s="282" t="s">
        <v>400</v>
      </c>
      <c r="G160" s="283" t="s">
        <v>399</v>
      </c>
      <c r="H160" s="282" t="s">
        <v>444</v>
      </c>
      <c r="I160" s="283" t="s">
        <v>381</v>
      </c>
      <c r="J160" s="282" t="s">
        <v>320</v>
      </c>
      <c r="K160" s="283" t="s">
        <v>603</v>
      </c>
      <c r="L160" s="282" t="s">
        <v>321</v>
      </c>
      <c r="M160" s="283" t="s">
        <v>402</v>
      </c>
      <c r="N160" s="282" t="s">
        <v>306</v>
      </c>
      <c r="O160" s="283" t="s">
        <v>353</v>
      </c>
      <c r="P160" s="282" t="s">
        <v>382</v>
      </c>
      <c r="Q160" s="283" t="s">
        <v>383</v>
      </c>
      <c r="R160" s="282" t="s">
        <v>355</v>
      </c>
      <c r="S160" s="283" t="s">
        <v>308</v>
      </c>
      <c r="T160" s="282" t="s">
        <v>356</v>
      </c>
      <c r="U160" s="283" t="s">
        <v>309</v>
      </c>
      <c r="V160" s="282" t="s">
        <v>313</v>
      </c>
      <c r="W160" s="283" t="s">
        <v>307</v>
      </c>
      <c r="X160" s="282" t="s">
        <v>310</v>
      </c>
      <c r="Y160" s="283" t="s">
        <v>384</v>
      </c>
      <c r="Z160" s="282" t="s">
        <v>385</v>
      </c>
      <c r="AA160" s="283" t="s">
        <v>379</v>
      </c>
      <c r="AB160" s="282" t="s">
        <v>311</v>
      </c>
      <c r="AC160" s="283" t="s">
        <v>312</v>
      </c>
      <c r="AD160" s="282" t="s">
        <v>315</v>
      </c>
      <c r="AE160" s="283" t="s">
        <v>725</v>
      </c>
      <c r="AF160" s="282" t="s">
        <v>316</v>
      </c>
      <c r="AG160" s="283" t="s">
        <v>317</v>
      </c>
      <c r="AH160" s="282" t="s">
        <v>318</v>
      </c>
      <c r="AI160" s="283" t="s">
        <v>319</v>
      </c>
      <c r="AJ160" s="284" t="s">
        <v>305</v>
      </c>
    </row>
    <row r="161" spans="1:36" ht="89.25" x14ac:dyDescent="0.2">
      <c r="A161" s="43" t="s">
        <v>58</v>
      </c>
      <c r="B161" s="44" t="s">
        <v>120</v>
      </c>
      <c r="C161" s="86" t="s">
        <v>31</v>
      </c>
      <c r="D161" s="290"/>
      <c r="E161" s="291"/>
      <c r="F161" s="290"/>
      <c r="G161" s="291"/>
      <c r="H161" s="290"/>
      <c r="I161" s="291"/>
      <c r="J161" s="290"/>
      <c r="K161" s="291"/>
      <c r="L161" s="290"/>
      <c r="M161" s="291"/>
      <c r="N161" s="290"/>
      <c r="O161" s="291"/>
      <c r="P161" s="290"/>
      <c r="Q161" s="291"/>
      <c r="R161" s="290"/>
      <c r="S161" s="291"/>
      <c r="T161" s="290"/>
      <c r="U161" s="291"/>
      <c r="V161" s="290"/>
      <c r="W161" s="291"/>
      <c r="X161" s="290"/>
      <c r="Y161" s="291"/>
      <c r="Z161" s="290"/>
      <c r="AA161" s="291"/>
      <c r="AB161" s="290"/>
      <c r="AC161" s="291"/>
      <c r="AD161" s="290"/>
      <c r="AE161" s="291" t="s">
        <v>728</v>
      </c>
      <c r="AF161" s="290"/>
      <c r="AG161" s="291"/>
      <c r="AH161" s="290"/>
      <c r="AI161" s="291"/>
      <c r="AJ161" s="292" t="s">
        <v>602</v>
      </c>
    </row>
    <row r="162" spans="1:36" ht="51" x14ac:dyDescent="0.2">
      <c r="A162" s="2" t="s">
        <v>59</v>
      </c>
      <c r="B162" s="80" t="s">
        <v>125</v>
      </c>
      <c r="C162" s="55" t="s">
        <v>31</v>
      </c>
      <c r="D162" s="293"/>
      <c r="E162" s="17"/>
      <c r="F162" s="293"/>
      <c r="G162" s="17"/>
      <c r="H162" s="293"/>
      <c r="I162" s="17"/>
      <c r="J162" s="293"/>
      <c r="K162" s="17"/>
      <c r="L162" s="293"/>
      <c r="M162" s="17"/>
      <c r="N162" s="293"/>
      <c r="O162" s="17"/>
      <c r="P162" s="293"/>
      <c r="Q162" s="17"/>
      <c r="R162" s="293"/>
      <c r="S162" s="17"/>
      <c r="T162" s="293"/>
      <c r="U162" s="17" t="s">
        <v>601</v>
      </c>
      <c r="V162" s="293"/>
      <c r="W162" s="17"/>
      <c r="X162" s="293"/>
      <c r="Y162" s="17"/>
      <c r="Z162" s="293"/>
      <c r="AA162" s="17"/>
      <c r="AB162" s="293"/>
      <c r="AC162" s="17"/>
      <c r="AD162" s="293"/>
      <c r="AE162" s="17" t="s">
        <v>600</v>
      </c>
      <c r="AF162" s="293"/>
      <c r="AG162" s="17"/>
      <c r="AH162" s="293"/>
      <c r="AI162" s="17"/>
      <c r="AJ162" s="294" t="s">
        <v>599</v>
      </c>
    </row>
    <row r="163" spans="1:36" ht="409.5" x14ac:dyDescent="0.2">
      <c r="A163" s="43" t="s">
        <v>60</v>
      </c>
      <c r="B163" s="44" t="s">
        <v>34</v>
      </c>
      <c r="C163" s="87"/>
      <c r="D163" s="290" t="s">
        <v>516</v>
      </c>
      <c r="E163" s="291" t="s">
        <v>515</v>
      </c>
      <c r="F163" s="290" t="s">
        <v>732</v>
      </c>
      <c r="G163" s="291" t="s">
        <v>445</v>
      </c>
      <c r="H163" s="290" t="s">
        <v>442</v>
      </c>
      <c r="I163" s="291">
        <f>I146</f>
        <v>0</v>
      </c>
      <c r="J163" s="290"/>
      <c r="K163" s="291" t="str">
        <f>K146</f>
        <v>Sesqui Splash Pad,  Myrtle Beach PHS, Asbestos &amp; Mold Abatement, Dillion Welcome Center, , Kings Mountain Bridge, Dillon Welcome Center</v>
      </c>
      <c r="L163" s="290" t="str">
        <f>L146</f>
        <v>Santee Pier Renovation,  Caesars Head, Huntington Beach Educational Building, Edisto Beach Hurricane Matthew, Hunting Island Hurricane Matthew, Di Marina, Di Camper Cabins, Lake Wateree Campground improvements, Huntington Beach Campground Expand, Lake Hartwell Camper Cabins, Hunting Island Campground Improvements,  Table Rock Campground Improvements, Sesqui Restrooms,  Fort Mill Welcome Center, Hardeeville Welcome Center, Hickory Knob Paving, , Dillon Welcome Center, Hunting Island Renourishment, Croft Pier, Little Pee Dee Dam,  Kings Mountain Bridge, Myrtle Beach Paving</v>
      </c>
      <c r="M163" s="291" t="str">
        <f>M146</f>
        <v>Caesars Head Greylogs Acq</v>
      </c>
      <c r="N163" s="290">
        <f>N146</f>
        <v>0</v>
      </c>
      <c r="O163" s="291" t="s">
        <v>523</v>
      </c>
      <c r="P163" s="290" t="s">
        <v>524</v>
      </c>
      <c r="Q163" s="291" t="s">
        <v>525</v>
      </c>
      <c r="R163" s="290" t="s">
        <v>526</v>
      </c>
      <c r="S163" s="291" t="s">
        <v>527</v>
      </c>
      <c r="T163" s="290" t="s">
        <v>528</v>
      </c>
      <c r="U163" s="291" t="s">
        <v>527</v>
      </c>
      <c r="V163" s="290" t="s">
        <v>527</v>
      </c>
      <c r="W163" s="291"/>
      <c r="X163" s="290" t="s">
        <v>529</v>
      </c>
      <c r="Y163" s="291" t="s">
        <v>527</v>
      </c>
      <c r="Z163" s="290" t="s">
        <v>528</v>
      </c>
      <c r="AA163" s="291" t="s">
        <v>530</v>
      </c>
      <c r="AB163" s="290" t="s">
        <v>546</v>
      </c>
      <c r="AC163" s="291" t="s">
        <v>525</v>
      </c>
      <c r="AD163" s="290" t="s">
        <v>525</v>
      </c>
      <c r="AE163" s="291" t="s">
        <v>531</v>
      </c>
      <c r="AF163" s="290" t="s">
        <v>525</v>
      </c>
      <c r="AG163" s="291" t="s">
        <v>527</v>
      </c>
      <c r="AH163" s="290" t="s">
        <v>547</v>
      </c>
      <c r="AI163" s="291" t="s">
        <v>532</v>
      </c>
      <c r="AJ163" s="292" t="s">
        <v>533</v>
      </c>
    </row>
    <row r="164" spans="1:36" x14ac:dyDescent="0.2">
      <c r="A164" s="43" t="s">
        <v>61</v>
      </c>
      <c r="B164" s="74" t="s">
        <v>188</v>
      </c>
      <c r="C164" s="49">
        <f t="shared" ref="C164:AJ164" si="27">C153</f>
        <v>172479422.80000001</v>
      </c>
      <c r="D164" s="235">
        <f t="shared" si="27"/>
        <v>33175564.77</v>
      </c>
      <c r="E164" s="49">
        <f t="shared" si="27"/>
        <v>16475000</v>
      </c>
      <c r="F164" s="235">
        <f t="shared" si="27"/>
        <v>29132955.190000001</v>
      </c>
      <c r="G164" s="49">
        <f t="shared" si="27"/>
        <v>1775000</v>
      </c>
      <c r="H164" s="235">
        <f t="shared" si="27"/>
        <v>939241</v>
      </c>
      <c r="I164" s="49">
        <f t="shared" si="27"/>
        <v>0</v>
      </c>
      <c r="J164" s="235">
        <f t="shared" si="27"/>
        <v>15203481.26</v>
      </c>
      <c r="K164" s="49">
        <f t="shared" si="27"/>
        <v>6737853.75</v>
      </c>
      <c r="L164" s="235">
        <f t="shared" si="27"/>
        <v>12221818.779999999</v>
      </c>
      <c r="M164" s="49">
        <f t="shared" si="27"/>
        <v>8375.65</v>
      </c>
      <c r="N164" s="235">
        <f t="shared" si="27"/>
        <v>0</v>
      </c>
      <c r="O164" s="49">
        <f t="shared" si="27"/>
        <v>28306128</v>
      </c>
      <c r="P164" s="235">
        <f t="shared" si="27"/>
        <v>3659045</v>
      </c>
      <c r="Q164" s="49">
        <f t="shared" si="27"/>
        <v>0</v>
      </c>
      <c r="R164" s="235">
        <f t="shared" si="27"/>
        <v>45000</v>
      </c>
      <c r="S164" s="49">
        <f t="shared" si="27"/>
        <v>0</v>
      </c>
      <c r="T164" s="235">
        <f t="shared" si="27"/>
        <v>1831000</v>
      </c>
      <c r="U164" s="49">
        <f t="shared" si="27"/>
        <v>0</v>
      </c>
      <c r="V164" s="235">
        <f t="shared" si="27"/>
        <v>0</v>
      </c>
      <c r="W164" s="49">
        <f t="shared" si="27"/>
        <v>0</v>
      </c>
      <c r="X164" s="235">
        <f t="shared" si="27"/>
        <v>17047939</v>
      </c>
      <c r="Y164" s="49">
        <f t="shared" si="27"/>
        <v>0</v>
      </c>
      <c r="Z164" s="235">
        <f t="shared" si="27"/>
        <v>0</v>
      </c>
      <c r="AA164" s="49">
        <f t="shared" si="27"/>
        <v>75000</v>
      </c>
      <c r="AB164" s="235">
        <f t="shared" si="27"/>
        <v>45000</v>
      </c>
      <c r="AC164" s="49">
        <f t="shared" si="27"/>
        <v>50000</v>
      </c>
      <c r="AD164" s="235">
        <f t="shared" si="27"/>
        <v>0</v>
      </c>
      <c r="AE164" s="49">
        <f t="shared" si="27"/>
        <v>1852000</v>
      </c>
      <c r="AF164" s="235">
        <f t="shared" si="27"/>
        <v>0</v>
      </c>
      <c r="AG164" s="49">
        <f t="shared" si="27"/>
        <v>0</v>
      </c>
      <c r="AH164" s="235">
        <f t="shared" si="27"/>
        <v>0</v>
      </c>
      <c r="AI164" s="49">
        <f t="shared" si="27"/>
        <v>700000</v>
      </c>
      <c r="AJ164" s="263">
        <f t="shared" si="27"/>
        <v>3199020.4</v>
      </c>
    </row>
    <row r="165" spans="1:36" s="15" customFormat="1" x14ac:dyDescent="0.2">
      <c r="A165" s="43"/>
      <c r="B165" s="44"/>
      <c r="C165" s="49"/>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215"/>
    </row>
    <row r="166" spans="1:36" s="15" customFormat="1" ht="25.5" x14ac:dyDescent="0.2">
      <c r="A166" s="43"/>
      <c r="B166" s="81" t="s">
        <v>187</v>
      </c>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224"/>
    </row>
    <row r="167" spans="1:36" x14ac:dyDescent="0.2">
      <c r="A167" s="43"/>
      <c r="B167" s="31" t="s">
        <v>240</v>
      </c>
      <c r="C167" s="45"/>
      <c r="D167" s="229"/>
      <c r="E167" s="45"/>
      <c r="F167" s="229"/>
      <c r="G167" s="45"/>
      <c r="H167" s="229"/>
      <c r="I167" s="45"/>
      <c r="J167" s="229"/>
      <c r="K167" s="45"/>
      <c r="L167" s="229"/>
      <c r="M167" s="45"/>
      <c r="N167" s="229"/>
      <c r="O167" s="45"/>
      <c r="P167" s="229"/>
      <c r="Q167" s="45"/>
      <c r="R167" s="229"/>
      <c r="S167" s="45"/>
      <c r="T167" s="229"/>
      <c r="U167" s="45"/>
      <c r="V167" s="229"/>
      <c r="W167" s="45"/>
      <c r="X167" s="229"/>
      <c r="Y167" s="45"/>
      <c r="Z167" s="229"/>
      <c r="AA167" s="45"/>
      <c r="AB167" s="229"/>
      <c r="AC167" s="45"/>
      <c r="AD167" s="229"/>
      <c r="AE167" s="45"/>
      <c r="AF167" s="229"/>
      <c r="AG167" s="45"/>
      <c r="AH167" s="229"/>
      <c r="AI167" s="45"/>
      <c r="AJ167" s="256"/>
    </row>
    <row r="168" spans="1:36" x14ac:dyDescent="0.2">
      <c r="A168" s="43"/>
      <c r="B168" s="98" t="s">
        <v>241</v>
      </c>
      <c r="C168" s="45"/>
      <c r="D168" s="229"/>
      <c r="E168" s="45"/>
      <c r="F168" s="229"/>
      <c r="G168" s="45"/>
      <c r="H168" s="229"/>
      <c r="I168" s="45"/>
      <c r="J168" s="229"/>
      <c r="K168" s="45"/>
      <c r="L168" s="229"/>
      <c r="M168" s="45"/>
      <c r="N168" s="229"/>
      <c r="O168" s="45"/>
      <c r="P168" s="229"/>
      <c r="Q168" s="45"/>
      <c r="R168" s="229"/>
      <c r="S168" s="45"/>
      <c r="T168" s="229"/>
      <c r="U168" s="45"/>
      <c r="V168" s="229"/>
      <c r="W168" s="45"/>
      <c r="X168" s="229"/>
      <c r="Y168" s="45"/>
      <c r="Z168" s="229"/>
      <c r="AA168" s="45"/>
      <c r="AB168" s="229"/>
      <c r="AC168" s="45"/>
      <c r="AD168" s="229"/>
      <c r="AE168" s="45"/>
      <c r="AF168" s="229"/>
      <c r="AG168" s="45"/>
      <c r="AH168" s="229"/>
      <c r="AI168" s="45"/>
      <c r="AJ168" s="256"/>
    </row>
    <row r="169" spans="1:36" x14ac:dyDescent="0.2">
      <c r="A169" s="43"/>
      <c r="B169" s="189" t="s">
        <v>429</v>
      </c>
      <c r="C169" s="45">
        <f>SUM(D169:CD169)</f>
        <v>26410053.530000001</v>
      </c>
      <c r="D169" s="229">
        <v>2973745</v>
      </c>
      <c r="E169" s="45"/>
      <c r="F169" s="229">
        <v>23187.53</v>
      </c>
      <c r="G169" s="45"/>
      <c r="H169" s="229"/>
      <c r="I169" s="45"/>
      <c r="J169" s="229"/>
      <c r="K169" s="45"/>
      <c r="L169" s="229"/>
      <c r="M169" s="45"/>
      <c r="N169" s="229"/>
      <c r="O169" s="45">
        <v>23373121</v>
      </c>
      <c r="P169" s="229"/>
      <c r="Q169" s="45"/>
      <c r="R169" s="229"/>
      <c r="S169" s="45"/>
      <c r="T169" s="229"/>
      <c r="U169" s="45"/>
      <c r="V169" s="229"/>
      <c r="W169" s="45"/>
      <c r="X169" s="229"/>
      <c r="Y169" s="45"/>
      <c r="Z169" s="229"/>
      <c r="AA169" s="45"/>
      <c r="AB169" s="229">
        <v>40000</v>
      </c>
      <c r="AC169" s="45"/>
      <c r="AD169" s="229"/>
      <c r="AE169" s="45"/>
      <c r="AF169" s="229"/>
      <c r="AG169" s="45"/>
      <c r="AH169" s="229"/>
      <c r="AI169" s="45"/>
      <c r="AJ169" s="256"/>
    </row>
    <row r="170" spans="1:36" ht="25.5" x14ac:dyDescent="0.2">
      <c r="A170" s="43"/>
      <c r="B170" s="189" t="s">
        <v>430</v>
      </c>
      <c r="C170" s="45">
        <f>SUM(D170:CD170)</f>
        <v>135938</v>
      </c>
      <c r="D170" s="229">
        <v>135938</v>
      </c>
      <c r="E170" s="45"/>
      <c r="F170" s="229"/>
      <c r="G170" s="45"/>
      <c r="H170" s="229"/>
      <c r="I170" s="45"/>
      <c r="J170" s="229"/>
      <c r="K170" s="45"/>
      <c r="L170" s="229"/>
      <c r="M170" s="45"/>
      <c r="N170" s="229"/>
      <c r="O170" s="45"/>
      <c r="P170" s="229"/>
      <c r="Q170" s="45"/>
      <c r="R170" s="229"/>
      <c r="S170" s="45"/>
      <c r="T170" s="229"/>
      <c r="U170" s="45"/>
      <c r="V170" s="229"/>
      <c r="W170" s="45"/>
      <c r="X170" s="229"/>
      <c r="Y170" s="45"/>
      <c r="Z170" s="229"/>
      <c r="AA170" s="45"/>
      <c r="AB170" s="229"/>
      <c r="AC170" s="45"/>
      <c r="AD170" s="229"/>
      <c r="AE170" s="45"/>
      <c r="AF170" s="229"/>
      <c r="AG170" s="45"/>
      <c r="AH170" s="229"/>
      <c r="AI170" s="45"/>
      <c r="AJ170" s="256"/>
    </row>
    <row r="171" spans="1:36" ht="25.5" x14ac:dyDescent="0.2">
      <c r="A171" s="43"/>
      <c r="B171" s="98" t="s">
        <v>242</v>
      </c>
      <c r="C171" s="45">
        <f>SUM(D171:CD171)</f>
        <v>465000</v>
      </c>
      <c r="D171" s="229">
        <v>330000</v>
      </c>
      <c r="E171" s="45"/>
      <c r="F171" s="229"/>
      <c r="G171" s="45"/>
      <c r="H171" s="229"/>
      <c r="I171" s="45"/>
      <c r="J171" s="229"/>
      <c r="K171" s="45"/>
      <c r="L171" s="229"/>
      <c r="M171" s="45"/>
      <c r="N171" s="229"/>
      <c r="O171" s="45">
        <v>135000</v>
      </c>
      <c r="P171" s="229"/>
      <c r="Q171" s="45"/>
      <c r="R171" s="229"/>
      <c r="S171" s="45"/>
      <c r="T171" s="229"/>
      <c r="U171" s="45"/>
      <c r="V171" s="229"/>
      <c r="W171" s="45"/>
      <c r="X171" s="229"/>
      <c r="Y171" s="45"/>
      <c r="Z171" s="229"/>
      <c r="AA171" s="45"/>
      <c r="AB171" s="229"/>
      <c r="AC171" s="45"/>
      <c r="AD171" s="229"/>
      <c r="AE171" s="45"/>
      <c r="AF171" s="229"/>
      <c r="AG171" s="45"/>
      <c r="AH171" s="229"/>
      <c r="AI171" s="45"/>
      <c r="AJ171" s="256"/>
    </row>
    <row r="172" spans="1:36" ht="25.5" x14ac:dyDescent="0.2">
      <c r="A172" s="43"/>
      <c r="B172" s="189" t="s">
        <v>423</v>
      </c>
      <c r="C172" s="45"/>
      <c r="D172" s="229"/>
      <c r="E172" s="45"/>
      <c r="F172" s="229"/>
      <c r="G172" s="45"/>
      <c r="H172" s="229"/>
      <c r="I172" s="45"/>
      <c r="J172" s="229"/>
      <c r="K172" s="45"/>
      <c r="L172" s="229"/>
      <c r="M172" s="45"/>
      <c r="N172" s="229"/>
      <c r="O172" s="45"/>
      <c r="P172" s="229"/>
      <c r="Q172" s="45"/>
      <c r="R172" s="229"/>
      <c r="S172" s="45"/>
      <c r="T172" s="229"/>
      <c r="U172" s="45"/>
      <c r="V172" s="229"/>
      <c r="W172" s="45"/>
      <c r="X172" s="229"/>
      <c r="Y172" s="45"/>
      <c r="Z172" s="229"/>
      <c r="AA172" s="45"/>
      <c r="AB172" s="229"/>
      <c r="AC172" s="45"/>
      <c r="AD172" s="229"/>
      <c r="AE172" s="45"/>
      <c r="AF172" s="229"/>
      <c r="AG172" s="45"/>
      <c r="AH172" s="229"/>
      <c r="AI172" s="45"/>
      <c r="AJ172" s="256"/>
    </row>
    <row r="173" spans="1:36" x14ac:dyDescent="0.2">
      <c r="A173" s="43"/>
      <c r="B173" s="189" t="s">
        <v>424</v>
      </c>
      <c r="C173" s="45"/>
      <c r="D173" s="229"/>
      <c r="E173" s="45"/>
      <c r="F173" s="229"/>
      <c r="G173" s="45"/>
      <c r="H173" s="229"/>
      <c r="I173" s="45"/>
      <c r="J173" s="229"/>
      <c r="K173" s="45"/>
      <c r="L173" s="229"/>
      <c r="M173" s="45"/>
      <c r="N173" s="229"/>
      <c r="O173" s="45"/>
      <c r="P173" s="229"/>
      <c r="Q173" s="45"/>
      <c r="R173" s="229"/>
      <c r="S173" s="45"/>
      <c r="T173" s="229"/>
      <c r="U173" s="45"/>
      <c r="V173" s="229"/>
      <c r="W173" s="45"/>
      <c r="X173" s="229"/>
      <c r="Y173" s="45"/>
      <c r="Z173" s="229"/>
      <c r="AA173" s="45"/>
      <c r="AB173" s="229"/>
      <c r="AC173" s="45"/>
      <c r="AD173" s="229"/>
      <c r="AE173" s="45"/>
      <c r="AF173" s="229"/>
      <c r="AG173" s="45"/>
      <c r="AH173" s="229"/>
      <c r="AI173" s="45"/>
      <c r="AJ173" s="256"/>
    </row>
    <row r="174" spans="1:36" x14ac:dyDescent="0.2">
      <c r="A174" s="43"/>
      <c r="B174" s="189" t="s">
        <v>425</v>
      </c>
      <c r="C174" s="45"/>
      <c r="D174" s="229"/>
      <c r="E174" s="45"/>
      <c r="F174" s="229"/>
      <c r="G174" s="45"/>
      <c r="H174" s="229"/>
      <c r="I174" s="45"/>
      <c r="J174" s="229"/>
      <c r="K174" s="45"/>
      <c r="L174" s="229"/>
      <c r="M174" s="45"/>
      <c r="N174" s="229"/>
      <c r="O174" s="45"/>
      <c r="P174" s="229"/>
      <c r="Q174" s="45"/>
      <c r="R174" s="229"/>
      <c r="S174" s="45"/>
      <c r="T174" s="229"/>
      <c r="U174" s="45"/>
      <c r="V174" s="229"/>
      <c r="W174" s="45"/>
      <c r="X174" s="229"/>
      <c r="Y174" s="45"/>
      <c r="Z174" s="229"/>
      <c r="AA174" s="45"/>
      <c r="AB174" s="229"/>
      <c r="AC174" s="45"/>
      <c r="AD174" s="229"/>
      <c r="AE174" s="45"/>
      <c r="AF174" s="229"/>
      <c r="AG174" s="45"/>
      <c r="AH174" s="229"/>
      <c r="AI174" s="45"/>
      <c r="AJ174" s="256"/>
    </row>
    <row r="175" spans="1:36" ht="25.5" x14ac:dyDescent="0.2">
      <c r="A175" s="43"/>
      <c r="B175" s="98" t="s">
        <v>243</v>
      </c>
      <c r="C175" s="45">
        <f>SUM(D175:CD175)</f>
        <v>0</v>
      </c>
      <c r="D175" s="229"/>
      <c r="E175" s="45"/>
      <c r="F175" s="229"/>
      <c r="G175" s="45"/>
      <c r="H175" s="229"/>
      <c r="I175" s="45"/>
      <c r="J175" s="229"/>
      <c r="K175" s="45"/>
      <c r="L175" s="229"/>
      <c r="M175" s="45"/>
      <c r="N175" s="229"/>
      <c r="O175" s="45"/>
      <c r="P175" s="229"/>
      <c r="Q175" s="45"/>
      <c r="R175" s="229"/>
      <c r="S175" s="45"/>
      <c r="T175" s="229"/>
      <c r="U175" s="45"/>
      <c r="V175" s="229"/>
      <c r="W175" s="45"/>
      <c r="X175" s="229"/>
      <c r="Y175" s="45"/>
      <c r="Z175" s="229"/>
      <c r="AA175" s="45"/>
      <c r="AB175" s="229"/>
      <c r="AC175" s="45"/>
      <c r="AD175" s="229"/>
      <c r="AE175" s="45"/>
      <c r="AF175" s="229"/>
      <c r="AG175" s="45"/>
      <c r="AH175" s="229"/>
      <c r="AI175" s="45"/>
      <c r="AJ175" s="256"/>
    </row>
    <row r="176" spans="1:36" x14ac:dyDescent="0.2">
      <c r="A176" s="43"/>
      <c r="B176" s="189" t="s">
        <v>244</v>
      </c>
      <c r="C176" s="45"/>
      <c r="D176" s="229"/>
      <c r="E176" s="45"/>
      <c r="F176" s="229"/>
      <c r="G176" s="45"/>
      <c r="H176" s="229"/>
      <c r="I176" s="45"/>
      <c r="J176" s="229"/>
      <c r="K176" s="45"/>
      <c r="L176" s="229"/>
      <c r="M176" s="45"/>
      <c r="N176" s="229"/>
      <c r="O176" s="45"/>
      <c r="P176" s="229"/>
      <c r="Q176" s="45"/>
      <c r="R176" s="229"/>
      <c r="S176" s="45"/>
      <c r="T176" s="229"/>
      <c r="U176" s="45"/>
      <c r="V176" s="229"/>
      <c r="W176" s="45"/>
      <c r="X176" s="229"/>
      <c r="Y176" s="45"/>
      <c r="Z176" s="229"/>
      <c r="AA176" s="45"/>
      <c r="AB176" s="229"/>
      <c r="AC176" s="45"/>
      <c r="AD176" s="229"/>
      <c r="AE176" s="45"/>
      <c r="AF176" s="229"/>
      <c r="AG176" s="45"/>
      <c r="AH176" s="229"/>
      <c r="AI176" s="45"/>
      <c r="AJ176" s="256"/>
    </row>
    <row r="177" spans="1:36" x14ac:dyDescent="0.2">
      <c r="A177" s="43"/>
      <c r="B177" s="189" t="s">
        <v>245</v>
      </c>
      <c r="C177" s="45"/>
      <c r="D177" s="229"/>
      <c r="E177" s="45"/>
      <c r="F177" s="229"/>
      <c r="G177" s="45"/>
      <c r="H177" s="229"/>
      <c r="I177" s="45"/>
      <c r="J177" s="229"/>
      <c r="K177" s="45"/>
      <c r="L177" s="229"/>
      <c r="M177" s="45"/>
      <c r="N177" s="229"/>
      <c r="O177" s="45"/>
      <c r="P177" s="229"/>
      <c r="Q177" s="45"/>
      <c r="R177" s="229"/>
      <c r="S177" s="45"/>
      <c r="T177" s="229"/>
      <c r="U177" s="45"/>
      <c r="V177" s="229"/>
      <c r="W177" s="45"/>
      <c r="X177" s="229"/>
      <c r="Y177" s="45"/>
      <c r="Z177" s="229"/>
      <c r="AA177" s="45"/>
      <c r="AB177" s="229"/>
      <c r="AC177" s="45"/>
      <c r="AD177" s="229"/>
      <c r="AE177" s="45"/>
      <c r="AF177" s="229"/>
      <c r="AG177" s="45"/>
      <c r="AH177" s="229"/>
      <c r="AI177" s="45"/>
      <c r="AJ177" s="256"/>
    </row>
    <row r="178" spans="1:36" x14ac:dyDescent="0.2">
      <c r="A178" s="43"/>
      <c r="B178" s="189" t="s">
        <v>246</v>
      </c>
      <c r="C178" s="45"/>
      <c r="D178" s="229"/>
      <c r="E178" s="45"/>
      <c r="F178" s="229"/>
      <c r="G178" s="45"/>
      <c r="H178" s="229"/>
      <c r="I178" s="45"/>
      <c r="J178" s="229"/>
      <c r="K178" s="45"/>
      <c r="L178" s="229"/>
      <c r="M178" s="45"/>
      <c r="N178" s="229"/>
      <c r="O178" s="45"/>
      <c r="P178" s="229"/>
      <c r="Q178" s="45"/>
      <c r="R178" s="229"/>
      <c r="S178" s="45"/>
      <c r="T178" s="229"/>
      <c r="U178" s="45"/>
      <c r="V178" s="229"/>
      <c r="W178" s="45"/>
      <c r="X178" s="229"/>
      <c r="Y178" s="45"/>
      <c r="Z178" s="229"/>
      <c r="AA178" s="45"/>
      <c r="AB178" s="229"/>
      <c r="AC178" s="45"/>
      <c r="AD178" s="229"/>
      <c r="AE178" s="45"/>
      <c r="AF178" s="229"/>
      <c r="AG178" s="45"/>
      <c r="AH178" s="229"/>
      <c r="AI178" s="45"/>
      <c r="AJ178" s="256"/>
    </row>
    <row r="179" spans="1:36" x14ac:dyDescent="0.2">
      <c r="A179" s="43"/>
      <c r="B179" s="189" t="s">
        <v>247</v>
      </c>
      <c r="C179" s="45"/>
      <c r="D179" s="229"/>
      <c r="E179" s="45"/>
      <c r="F179" s="229"/>
      <c r="G179" s="45"/>
      <c r="H179" s="229"/>
      <c r="I179" s="45"/>
      <c r="J179" s="229"/>
      <c r="K179" s="45"/>
      <c r="L179" s="229"/>
      <c r="M179" s="45"/>
      <c r="N179" s="229"/>
      <c r="O179" s="45"/>
      <c r="P179" s="229"/>
      <c r="Q179" s="45"/>
      <c r="R179" s="229"/>
      <c r="S179" s="45"/>
      <c r="T179" s="229"/>
      <c r="U179" s="45"/>
      <c r="V179" s="229"/>
      <c r="W179" s="45"/>
      <c r="X179" s="229"/>
      <c r="Y179" s="45"/>
      <c r="Z179" s="229"/>
      <c r="AA179" s="45"/>
      <c r="AB179" s="229"/>
      <c r="AC179" s="45"/>
      <c r="AD179" s="229"/>
      <c r="AE179" s="45"/>
      <c r="AF179" s="229"/>
      <c r="AG179" s="45"/>
      <c r="AH179" s="229"/>
      <c r="AI179" s="45"/>
      <c r="AJ179" s="256"/>
    </row>
    <row r="180" spans="1:36" ht="25.5" x14ac:dyDescent="0.2">
      <c r="A180" s="43"/>
      <c r="B180" s="189" t="s">
        <v>426</v>
      </c>
      <c r="C180" s="45">
        <f>SUM(D180:CD180)</f>
        <v>5897189.96</v>
      </c>
      <c r="D180" s="229">
        <v>5587720</v>
      </c>
      <c r="E180" s="45"/>
      <c r="F180" s="229">
        <v>287469.96000000002</v>
      </c>
      <c r="G180" s="45"/>
      <c r="H180" s="229"/>
      <c r="I180" s="45"/>
      <c r="J180" s="229"/>
      <c r="K180" s="45"/>
      <c r="L180" s="229"/>
      <c r="M180" s="45"/>
      <c r="N180" s="229"/>
      <c r="O180" s="45"/>
      <c r="P180" s="229"/>
      <c r="Q180" s="45">
        <v>22000</v>
      </c>
      <c r="R180" s="229"/>
      <c r="S180" s="45"/>
      <c r="T180" s="229"/>
      <c r="U180" s="45"/>
      <c r="V180" s="229"/>
      <c r="W180" s="45"/>
      <c r="X180" s="229"/>
      <c r="Y180" s="45"/>
      <c r="Z180" s="229"/>
      <c r="AA180" s="45"/>
      <c r="AB180" s="229"/>
      <c r="AC180" s="45"/>
      <c r="AD180" s="229"/>
      <c r="AE180" s="45"/>
      <c r="AF180" s="229"/>
      <c r="AG180" s="45"/>
      <c r="AH180" s="229"/>
      <c r="AI180" s="45"/>
      <c r="AJ180" s="256"/>
    </row>
    <row r="181" spans="1:36" ht="25.5" x14ac:dyDescent="0.2">
      <c r="A181" s="43"/>
      <c r="B181" s="189" t="s">
        <v>427</v>
      </c>
      <c r="C181" s="45"/>
      <c r="D181" s="229"/>
      <c r="E181" s="45"/>
      <c r="F181" s="229"/>
      <c r="G181" s="45"/>
      <c r="H181" s="229"/>
      <c r="I181" s="45"/>
      <c r="J181" s="229"/>
      <c r="K181" s="45"/>
      <c r="L181" s="229"/>
      <c r="M181" s="45"/>
      <c r="N181" s="229"/>
      <c r="O181" s="45"/>
      <c r="P181" s="229"/>
      <c r="Q181" s="45"/>
      <c r="R181" s="229"/>
      <c r="S181" s="45"/>
      <c r="T181" s="229"/>
      <c r="U181" s="45"/>
      <c r="V181" s="229"/>
      <c r="W181" s="45"/>
      <c r="X181" s="229"/>
      <c r="Y181" s="45"/>
      <c r="Z181" s="229"/>
      <c r="AA181" s="45"/>
      <c r="AB181" s="229"/>
      <c r="AC181" s="45"/>
      <c r="AD181" s="229"/>
      <c r="AE181" s="45"/>
      <c r="AF181" s="229"/>
      <c r="AG181" s="45"/>
      <c r="AH181" s="229"/>
      <c r="AI181" s="45"/>
      <c r="AJ181" s="256"/>
    </row>
    <row r="182" spans="1:36" ht="25.5" x14ac:dyDescent="0.2">
      <c r="A182" s="43"/>
      <c r="B182" s="189" t="s">
        <v>428</v>
      </c>
      <c r="C182" s="45"/>
      <c r="D182" s="229"/>
      <c r="E182" s="45"/>
      <c r="F182" s="229"/>
      <c r="G182" s="45"/>
      <c r="H182" s="229"/>
      <c r="I182" s="45"/>
      <c r="J182" s="229"/>
      <c r="K182" s="45"/>
      <c r="L182" s="229"/>
      <c r="M182" s="45"/>
      <c r="N182" s="229"/>
      <c r="O182" s="45"/>
      <c r="P182" s="229"/>
      <c r="Q182" s="45"/>
      <c r="R182" s="229"/>
      <c r="S182" s="45"/>
      <c r="T182" s="229"/>
      <c r="U182" s="45"/>
      <c r="V182" s="229"/>
      <c r="W182" s="45"/>
      <c r="X182" s="229"/>
      <c r="Y182" s="45"/>
      <c r="Z182" s="229"/>
      <c r="AA182" s="45"/>
      <c r="AB182" s="229"/>
      <c r="AC182" s="45"/>
      <c r="AD182" s="229"/>
      <c r="AE182" s="45"/>
      <c r="AF182" s="229"/>
      <c r="AG182" s="45"/>
      <c r="AH182" s="229"/>
      <c r="AI182" s="45"/>
      <c r="AJ182" s="256"/>
    </row>
    <row r="183" spans="1:36" x14ac:dyDescent="0.2">
      <c r="A183" s="43"/>
      <c r="B183" s="31" t="s">
        <v>248</v>
      </c>
      <c r="C183" s="45"/>
      <c r="D183" s="229"/>
      <c r="E183" s="45"/>
      <c r="F183" s="229"/>
      <c r="G183" s="45"/>
      <c r="H183" s="229"/>
      <c r="I183" s="45"/>
      <c r="J183" s="229"/>
      <c r="K183" s="45"/>
      <c r="L183" s="229"/>
      <c r="M183" s="45"/>
      <c r="N183" s="229"/>
      <c r="O183" s="45"/>
      <c r="P183" s="229"/>
      <c r="Q183" s="45"/>
      <c r="R183" s="229"/>
      <c r="S183" s="45"/>
      <c r="T183" s="229"/>
      <c r="U183" s="45"/>
      <c r="V183" s="229"/>
      <c r="W183" s="45"/>
      <c r="X183" s="229"/>
      <c r="Y183" s="45"/>
      <c r="Z183" s="229"/>
      <c r="AA183" s="45"/>
      <c r="AB183" s="229"/>
      <c r="AC183" s="45"/>
      <c r="AD183" s="229"/>
      <c r="AE183" s="45"/>
      <c r="AF183" s="229"/>
      <c r="AG183" s="45"/>
      <c r="AH183" s="229"/>
      <c r="AI183" s="45"/>
      <c r="AJ183" s="256"/>
    </row>
    <row r="184" spans="1:36" ht="25.5" x14ac:dyDescent="0.2">
      <c r="A184" s="43"/>
      <c r="B184" s="98" t="s">
        <v>249</v>
      </c>
      <c r="C184" s="45"/>
      <c r="D184" s="229"/>
      <c r="E184" s="45"/>
      <c r="F184" s="229"/>
      <c r="G184" s="45"/>
      <c r="H184" s="229"/>
      <c r="I184" s="45"/>
      <c r="J184" s="229"/>
      <c r="K184" s="45"/>
      <c r="L184" s="229"/>
      <c r="M184" s="45"/>
      <c r="N184" s="229"/>
      <c r="O184" s="45"/>
      <c r="P184" s="229"/>
      <c r="Q184" s="45"/>
      <c r="R184" s="229"/>
      <c r="S184" s="45"/>
      <c r="T184" s="229"/>
      <c r="U184" s="45"/>
      <c r="V184" s="229"/>
      <c r="W184" s="45"/>
      <c r="X184" s="229"/>
      <c r="Y184" s="45"/>
      <c r="Z184" s="229"/>
      <c r="AA184" s="45"/>
      <c r="AB184" s="229"/>
      <c r="AC184" s="45"/>
      <c r="AD184" s="229"/>
      <c r="AE184" s="45"/>
      <c r="AF184" s="229"/>
      <c r="AG184" s="45"/>
      <c r="AH184" s="229"/>
      <c r="AI184" s="45"/>
      <c r="AJ184" s="256"/>
    </row>
    <row r="185" spans="1:36" ht="25.5" x14ac:dyDescent="0.2">
      <c r="A185" s="43"/>
      <c r="B185" s="189" t="s">
        <v>431</v>
      </c>
      <c r="C185" s="45">
        <f>SUM(D185:CD185)</f>
        <v>15933498</v>
      </c>
      <c r="D185" s="229"/>
      <c r="E185" s="45"/>
      <c r="F185" s="229"/>
      <c r="G185" s="45"/>
      <c r="H185" s="229"/>
      <c r="I185" s="45"/>
      <c r="J185" s="229"/>
      <c r="K185" s="45"/>
      <c r="L185" s="229"/>
      <c r="M185" s="45"/>
      <c r="N185" s="229"/>
      <c r="O185" s="45"/>
      <c r="P185" s="229"/>
      <c r="Q185" s="45"/>
      <c r="R185" s="229"/>
      <c r="S185" s="45"/>
      <c r="T185" s="229"/>
      <c r="U185" s="45"/>
      <c r="V185" s="229"/>
      <c r="W185" s="45"/>
      <c r="X185" s="229">
        <v>15933498</v>
      </c>
      <c r="Y185" s="45"/>
      <c r="Z185" s="229"/>
      <c r="AA185" s="45"/>
      <c r="AB185" s="229"/>
      <c r="AC185" s="45"/>
      <c r="AD185" s="229"/>
      <c r="AE185" s="45"/>
      <c r="AF185" s="229"/>
      <c r="AG185" s="45"/>
      <c r="AH185" s="229"/>
      <c r="AI185" s="45"/>
      <c r="AJ185" s="256"/>
    </row>
    <row r="186" spans="1:36" ht="25.5" x14ac:dyDescent="0.2">
      <c r="A186" s="43"/>
      <c r="B186" s="189" t="s">
        <v>432</v>
      </c>
      <c r="C186" s="45">
        <f>SUM(D186:CD186)</f>
        <v>240000</v>
      </c>
      <c r="D186" s="229"/>
      <c r="E186" s="45"/>
      <c r="F186" s="229"/>
      <c r="G186" s="45"/>
      <c r="H186" s="229"/>
      <c r="I186" s="45"/>
      <c r="J186" s="229"/>
      <c r="K186" s="45"/>
      <c r="L186" s="229"/>
      <c r="M186" s="45"/>
      <c r="N186" s="229"/>
      <c r="O186" s="45"/>
      <c r="P186" s="229"/>
      <c r="Q186" s="45"/>
      <c r="R186" s="229"/>
      <c r="S186" s="45"/>
      <c r="T186" s="229"/>
      <c r="U186" s="45"/>
      <c r="V186" s="229"/>
      <c r="W186" s="45"/>
      <c r="X186" s="229">
        <v>240000</v>
      </c>
      <c r="Y186" s="45"/>
      <c r="Z186" s="229"/>
      <c r="AA186" s="45"/>
      <c r="AB186" s="229"/>
      <c r="AC186" s="45"/>
      <c r="AD186" s="229"/>
      <c r="AE186" s="45"/>
      <c r="AF186" s="229"/>
      <c r="AG186" s="45"/>
      <c r="AH186" s="229"/>
      <c r="AI186" s="45"/>
      <c r="AJ186" s="256"/>
    </row>
    <row r="187" spans="1:36" x14ac:dyDescent="0.2">
      <c r="A187" s="43"/>
      <c r="B187" s="98" t="s">
        <v>250</v>
      </c>
      <c r="C187" s="45"/>
      <c r="D187" s="229"/>
      <c r="E187" s="45"/>
      <c r="F187" s="229"/>
      <c r="G187" s="45"/>
      <c r="H187" s="229"/>
      <c r="I187" s="45"/>
      <c r="J187" s="229"/>
      <c r="K187" s="45"/>
      <c r="L187" s="229"/>
      <c r="M187" s="45"/>
      <c r="N187" s="229"/>
      <c r="O187" s="45"/>
      <c r="P187" s="229"/>
      <c r="Q187" s="45"/>
      <c r="R187" s="229"/>
      <c r="S187" s="45"/>
      <c r="T187" s="229"/>
      <c r="U187" s="45"/>
      <c r="V187" s="229"/>
      <c r="W187" s="45"/>
      <c r="X187" s="229"/>
      <c r="Y187" s="45"/>
      <c r="Z187" s="229"/>
      <c r="AA187" s="45"/>
      <c r="AB187" s="229"/>
      <c r="AC187" s="45"/>
      <c r="AD187" s="229"/>
      <c r="AE187" s="45"/>
      <c r="AF187" s="229"/>
      <c r="AG187" s="45"/>
      <c r="AH187" s="229"/>
      <c r="AI187" s="45"/>
      <c r="AJ187" s="256"/>
    </row>
    <row r="188" spans="1:36" ht="25.5" x14ac:dyDescent="0.2">
      <c r="A188" s="43"/>
      <c r="B188" s="189" t="s">
        <v>433</v>
      </c>
      <c r="C188" s="45">
        <f>SUM(D188:CD188)</f>
        <v>20248106.259999998</v>
      </c>
      <c r="D188" s="229">
        <v>2010548</v>
      </c>
      <c r="E188" s="45"/>
      <c r="F188" s="229">
        <v>2238206</v>
      </c>
      <c r="G188" s="45"/>
      <c r="H188" s="229"/>
      <c r="I188" s="45"/>
      <c r="J188" s="229">
        <v>2203689.66</v>
      </c>
      <c r="K188" s="45">
        <v>81171.460000000006</v>
      </c>
      <c r="L188" s="229">
        <v>6546952.4900000002</v>
      </c>
      <c r="M188" s="45">
        <v>3375.65</v>
      </c>
      <c r="N188" s="229"/>
      <c r="O188" s="45">
        <v>4300000</v>
      </c>
      <c r="P188" s="229"/>
      <c r="Q188" s="45"/>
      <c r="R188" s="229"/>
      <c r="S188" s="45"/>
      <c r="T188" s="229"/>
      <c r="U188" s="45"/>
      <c r="V188" s="229"/>
      <c r="W188" s="45"/>
      <c r="X188" s="229"/>
      <c r="Y188" s="45">
        <v>848007</v>
      </c>
      <c r="Z188" s="229"/>
      <c r="AA188" s="45"/>
      <c r="AB188" s="229"/>
      <c r="AC188" s="45"/>
      <c r="AD188" s="229"/>
      <c r="AE188" s="45">
        <v>154000</v>
      </c>
      <c r="AF188" s="229"/>
      <c r="AG188" s="45"/>
      <c r="AH188" s="229"/>
      <c r="AI188" s="45"/>
      <c r="AJ188" s="256">
        <v>1862156</v>
      </c>
    </row>
    <row r="189" spans="1:36" ht="25.5" x14ac:dyDescent="0.2">
      <c r="A189" s="43"/>
      <c r="B189" s="189" t="s">
        <v>434</v>
      </c>
      <c r="C189" s="45">
        <f>SUM(D189:CD189)</f>
        <v>6511557</v>
      </c>
      <c r="D189" s="229"/>
      <c r="E189" s="45"/>
      <c r="F189" s="229"/>
      <c r="G189" s="45"/>
      <c r="H189" s="229"/>
      <c r="I189" s="45"/>
      <c r="J189" s="229"/>
      <c r="K189" s="45">
        <v>2500000</v>
      </c>
      <c r="L189" s="229">
        <v>697997</v>
      </c>
      <c r="M189" s="45"/>
      <c r="N189" s="229"/>
      <c r="O189" s="45"/>
      <c r="P189" s="229">
        <v>3313560</v>
      </c>
      <c r="Q189" s="45"/>
      <c r="R189" s="229"/>
      <c r="S189" s="45"/>
      <c r="T189" s="229"/>
      <c r="U189" s="45"/>
      <c r="V189" s="229"/>
      <c r="W189" s="45"/>
      <c r="X189" s="229"/>
      <c r="Y189" s="45"/>
      <c r="Z189" s="229"/>
      <c r="AA189" s="45"/>
      <c r="AB189" s="229"/>
      <c r="AC189" s="45"/>
      <c r="AD189" s="229"/>
      <c r="AE189" s="45"/>
      <c r="AF189" s="229"/>
      <c r="AG189" s="45"/>
      <c r="AH189" s="229"/>
      <c r="AI189" s="45"/>
      <c r="AJ189" s="256"/>
    </row>
    <row r="190" spans="1:36" ht="25.5" x14ac:dyDescent="0.2">
      <c r="A190" s="43"/>
      <c r="B190" s="98" t="s">
        <v>251</v>
      </c>
      <c r="C190" s="45"/>
      <c r="D190" s="229"/>
      <c r="E190" s="45"/>
      <c r="F190" s="229"/>
      <c r="G190" s="45"/>
      <c r="H190" s="229"/>
      <c r="I190" s="45"/>
      <c r="J190" s="229"/>
      <c r="K190" s="45"/>
      <c r="L190" s="229"/>
      <c r="M190" s="45"/>
      <c r="N190" s="229"/>
      <c r="O190" s="45"/>
      <c r="P190" s="229"/>
      <c r="Q190" s="45"/>
      <c r="R190" s="229"/>
      <c r="S190" s="45"/>
      <c r="T190" s="229"/>
      <c r="U190" s="45"/>
      <c r="V190" s="229"/>
      <c r="W190" s="45"/>
      <c r="X190" s="229"/>
      <c r="Y190" s="45"/>
      <c r="Z190" s="229"/>
      <c r="AA190" s="45"/>
      <c r="AB190" s="229"/>
      <c r="AC190" s="45"/>
      <c r="AD190" s="229"/>
      <c r="AE190" s="45"/>
      <c r="AF190" s="229"/>
      <c r="AG190" s="45"/>
      <c r="AH190" s="229"/>
      <c r="AI190" s="45"/>
      <c r="AJ190" s="256"/>
    </row>
    <row r="191" spans="1:36" x14ac:dyDescent="0.2">
      <c r="A191" s="43"/>
      <c r="B191" s="189" t="s">
        <v>252</v>
      </c>
      <c r="C191" s="45">
        <f t="shared" ref="C191:C199" si="28">SUM(D191:CD191)</f>
        <v>575000</v>
      </c>
      <c r="D191" s="229"/>
      <c r="E191" s="45"/>
      <c r="F191" s="229"/>
      <c r="G191" s="45"/>
      <c r="H191" s="229"/>
      <c r="I191" s="45"/>
      <c r="J191" s="229"/>
      <c r="K191" s="45"/>
      <c r="L191" s="229"/>
      <c r="M191" s="45"/>
      <c r="N191" s="229"/>
      <c r="O191" s="45"/>
      <c r="P191" s="229"/>
      <c r="Q191" s="45"/>
      <c r="R191" s="229"/>
      <c r="S191" s="45"/>
      <c r="T191" s="229"/>
      <c r="U191" s="45"/>
      <c r="V191" s="229"/>
      <c r="W191" s="45"/>
      <c r="X191" s="229"/>
      <c r="Y191" s="45"/>
      <c r="Z191" s="229"/>
      <c r="AA191" s="45"/>
      <c r="AB191" s="229"/>
      <c r="AC191" s="45"/>
      <c r="AD191" s="229"/>
      <c r="AE191" s="45"/>
      <c r="AF191" s="229"/>
      <c r="AG191" s="45"/>
      <c r="AH191" s="229"/>
      <c r="AI191" s="45"/>
      <c r="AJ191" s="256">
        <v>575000</v>
      </c>
    </row>
    <row r="192" spans="1:36" ht="25.5" x14ac:dyDescent="0.2">
      <c r="A192" s="43"/>
      <c r="B192" s="189" t="s">
        <v>253</v>
      </c>
      <c r="C192" s="45">
        <f t="shared" si="28"/>
        <v>3977135</v>
      </c>
      <c r="D192" s="229">
        <v>977135</v>
      </c>
      <c r="E192" s="45"/>
      <c r="F192" s="229">
        <v>3000000</v>
      </c>
      <c r="G192" s="45"/>
      <c r="H192" s="229"/>
      <c r="I192" s="45"/>
      <c r="J192" s="229"/>
      <c r="K192" s="45"/>
      <c r="L192" s="229"/>
      <c r="M192" s="45"/>
      <c r="N192" s="229"/>
      <c r="O192" s="45"/>
      <c r="P192" s="229"/>
      <c r="Q192" s="45"/>
      <c r="R192" s="229"/>
      <c r="S192" s="45"/>
      <c r="T192" s="229"/>
      <c r="U192" s="45"/>
      <c r="V192" s="229"/>
      <c r="W192" s="45"/>
      <c r="X192" s="229"/>
      <c r="Y192" s="45"/>
      <c r="Z192" s="229"/>
      <c r="AA192" s="45"/>
      <c r="AB192" s="229"/>
      <c r="AC192" s="45"/>
      <c r="AD192" s="229"/>
      <c r="AE192" s="45"/>
      <c r="AF192" s="229"/>
      <c r="AG192" s="45"/>
      <c r="AH192" s="229"/>
      <c r="AI192" s="45"/>
      <c r="AJ192" s="256">
        <v>0</v>
      </c>
    </row>
    <row r="193" spans="1:36" x14ac:dyDescent="0.2">
      <c r="A193" s="43"/>
      <c r="B193" s="189" t="s">
        <v>254</v>
      </c>
      <c r="C193" s="45">
        <f t="shared" si="28"/>
        <v>600000</v>
      </c>
      <c r="D193" s="229"/>
      <c r="E193" s="45"/>
      <c r="F193" s="229"/>
      <c r="G193" s="45"/>
      <c r="H193" s="229"/>
      <c r="I193" s="45"/>
      <c r="J193" s="229"/>
      <c r="K193" s="45"/>
      <c r="L193" s="229"/>
      <c r="M193" s="45"/>
      <c r="N193" s="229"/>
      <c r="O193" s="45"/>
      <c r="P193" s="229"/>
      <c r="Q193" s="45"/>
      <c r="R193" s="229"/>
      <c r="S193" s="45"/>
      <c r="T193" s="229"/>
      <c r="U193" s="45"/>
      <c r="V193" s="229"/>
      <c r="W193" s="45"/>
      <c r="X193" s="229"/>
      <c r="Y193" s="45"/>
      <c r="Z193" s="229"/>
      <c r="AA193" s="45"/>
      <c r="AB193" s="229"/>
      <c r="AC193" s="45"/>
      <c r="AD193" s="229"/>
      <c r="AE193" s="45"/>
      <c r="AF193" s="229"/>
      <c r="AG193" s="45"/>
      <c r="AH193" s="229"/>
      <c r="AI193" s="45"/>
      <c r="AJ193" s="256">
        <v>600000</v>
      </c>
    </row>
    <row r="194" spans="1:36" x14ac:dyDescent="0.2">
      <c r="A194" s="43"/>
      <c r="B194" s="189" t="s">
        <v>255</v>
      </c>
      <c r="C194" s="45">
        <f t="shared" si="28"/>
        <v>1739707</v>
      </c>
      <c r="D194" s="229">
        <v>1739707</v>
      </c>
      <c r="E194" s="45"/>
      <c r="F194" s="229"/>
      <c r="G194" s="45"/>
      <c r="H194" s="229"/>
      <c r="I194" s="45"/>
      <c r="J194" s="229"/>
      <c r="K194" s="45"/>
      <c r="L194" s="229"/>
      <c r="M194" s="45"/>
      <c r="N194" s="229"/>
      <c r="O194" s="45"/>
      <c r="P194" s="229"/>
      <c r="Q194" s="45"/>
      <c r="R194" s="229"/>
      <c r="S194" s="45"/>
      <c r="T194" s="229"/>
      <c r="U194" s="45"/>
      <c r="V194" s="229"/>
      <c r="W194" s="45"/>
      <c r="X194" s="229"/>
      <c r="Y194" s="45"/>
      <c r="Z194" s="229"/>
      <c r="AA194" s="45"/>
      <c r="AB194" s="229"/>
      <c r="AC194" s="45"/>
      <c r="AD194" s="229"/>
      <c r="AE194" s="45"/>
      <c r="AF194" s="229"/>
      <c r="AG194" s="45"/>
      <c r="AH194" s="229"/>
      <c r="AI194" s="45"/>
      <c r="AJ194" s="256"/>
    </row>
    <row r="195" spans="1:36" x14ac:dyDescent="0.2">
      <c r="A195" s="43"/>
      <c r="B195" s="189" t="s">
        <v>256</v>
      </c>
      <c r="C195" s="45">
        <f t="shared" si="28"/>
        <v>384668.8</v>
      </c>
      <c r="D195" s="229">
        <v>384668.8</v>
      </c>
      <c r="E195" s="45"/>
      <c r="F195" s="229"/>
      <c r="G195" s="45"/>
      <c r="H195" s="229"/>
      <c r="I195" s="45"/>
      <c r="J195" s="229"/>
      <c r="K195" s="45"/>
      <c r="L195" s="229"/>
      <c r="M195" s="45"/>
      <c r="N195" s="229"/>
      <c r="O195" s="45"/>
      <c r="P195" s="229"/>
      <c r="Q195" s="45"/>
      <c r="R195" s="229"/>
      <c r="S195" s="45"/>
      <c r="T195" s="229"/>
      <c r="U195" s="45"/>
      <c r="V195" s="229"/>
      <c r="W195" s="45"/>
      <c r="X195" s="229"/>
      <c r="Y195" s="45"/>
      <c r="Z195" s="229"/>
      <c r="AA195" s="45"/>
      <c r="AB195" s="229"/>
      <c r="AC195" s="45"/>
      <c r="AD195" s="229"/>
      <c r="AE195" s="45"/>
      <c r="AF195" s="229"/>
      <c r="AG195" s="45"/>
      <c r="AH195" s="229"/>
      <c r="AI195" s="45"/>
      <c r="AJ195" s="256"/>
    </row>
    <row r="196" spans="1:36" x14ac:dyDescent="0.2">
      <c r="A196" s="43"/>
      <c r="B196" s="189" t="s">
        <v>257</v>
      </c>
      <c r="C196" s="45">
        <f t="shared" si="28"/>
        <v>712619.23</v>
      </c>
      <c r="D196" s="229">
        <v>712619.23</v>
      </c>
      <c r="E196" s="45"/>
      <c r="F196" s="229"/>
      <c r="G196" s="45"/>
      <c r="H196" s="229"/>
      <c r="I196" s="45"/>
      <c r="J196" s="229"/>
      <c r="K196" s="45"/>
      <c r="L196" s="229"/>
      <c r="M196" s="45"/>
      <c r="N196" s="229"/>
      <c r="O196" s="45"/>
      <c r="P196" s="229"/>
      <c r="Q196" s="45"/>
      <c r="R196" s="229"/>
      <c r="S196" s="45"/>
      <c r="T196" s="229"/>
      <c r="U196" s="45"/>
      <c r="V196" s="229"/>
      <c r="W196" s="45"/>
      <c r="X196" s="229"/>
      <c r="Y196" s="45"/>
      <c r="Z196" s="229"/>
      <c r="AA196" s="45"/>
      <c r="AB196" s="229"/>
      <c r="AC196" s="45"/>
      <c r="AD196" s="229"/>
      <c r="AE196" s="45"/>
      <c r="AF196" s="229"/>
      <c r="AG196" s="45"/>
      <c r="AH196" s="229"/>
      <c r="AI196" s="45"/>
      <c r="AJ196" s="256"/>
    </row>
    <row r="197" spans="1:36" x14ac:dyDescent="0.2">
      <c r="A197" s="43"/>
      <c r="B197" s="189" t="s">
        <v>435</v>
      </c>
      <c r="C197" s="45">
        <f t="shared" si="28"/>
        <v>19036089</v>
      </c>
      <c r="D197" s="229"/>
      <c r="E197" s="45"/>
      <c r="F197" s="229">
        <v>19036089</v>
      </c>
      <c r="G197" s="45"/>
      <c r="H197" s="229"/>
      <c r="I197" s="45"/>
      <c r="J197" s="229"/>
      <c r="K197" s="45"/>
      <c r="L197" s="229"/>
      <c r="M197" s="45"/>
      <c r="N197" s="229"/>
      <c r="O197" s="45"/>
      <c r="P197" s="229"/>
      <c r="Q197" s="45"/>
      <c r="R197" s="229"/>
      <c r="S197" s="45"/>
      <c r="T197" s="229"/>
      <c r="U197" s="45"/>
      <c r="V197" s="229"/>
      <c r="W197" s="45"/>
      <c r="X197" s="229"/>
      <c r="Y197" s="45"/>
      <c r="Z197" s="229"/>
      <c r="AA197" s="45"/>
      <c r="AB197" s="229"/>
      <c r="AC197" s="45"/>
      <c r="AD197" s="229"/>
      <c r="AE197" s="45"/>
      <c r="AF197" s="229"/>
      <c r="AG197" s="45"/>
      <c r="AH197" s="229"/>
      <c r="AI197" s="45"/>
      <c r="AJ197" s="256"/>
    </row>
    <row r="198" spans="1:36" x14ac:dyDescent="0.2">
      <c r="A198" s="43"/>
      <c r="B198" s="189" t="s">
        <v>436</v>
      </c>
      <c r="C198" s="45">
        <f t="shared" si="28"/>
        <v>2754241</v>
      </c>
      <c r="D198" s="229"/>
      <c r="E198" s="45"/>
      <c r="F198" s="229"/>
      <c r="G198" s="45">
        <v>1775000</v>
      </c>
      <c r="H198" s="229">
        <v>939241</v>
      </c>
      <c r="I198" s="45"/>
      <c r="J198" s="229"/>
      <c r="K198" s="45"/>
      <c r="L198" s="229"/>
      <c r="M198" s="45"/>
      <c r="N198" s="229"/>
      <c r="O198" s="45"/>
      <c r="P198" s="229"/>
      <c r="Q198" s="45"/>
      <c r="R198" s="229"/>
      <c r="S198" s="45"/>
      <c r="T198" s="229"/>
      <c r="U198" s="45"/>
      <c r="V198" s="229"/>
      <c r="W198" s="45"/>
      <c r="X198" s="229"/>
      <c r="Y198" s="45"/>
      <c r="Z198" s="229"/>
      <c r="AA198" s="45">
        <v>40000</v>
      </c>
      <c r="AB198" s="229"/>
      <c r="AC198" s="45"/>
      <c r="AD198" s="229"/>
      <c r="AE198" s="45"/>
      <c r="AF198" s="229"/>
      <c r="AG198" s="45"/>
      <c r="AH198" s="229"/>
      <c r="AI198" s="45"/>
      <c r="AJ198" s="256"/>
    </row>
    <row r="199" spans="1:36" ht="25.5" x14ac:dyDescent="0.2">
      <c r="A199" s="43"/>
      <c r="B199" s="189" t="s">
        <v>598</v>
      </c>
      <c r="C199" s="45">
        <f t="shared" si="28"/>
        <v>16475000</v>
      </c>
      <c r="D199" s="229"/>
      <c r="E199" s="45">
        <v>16475000</v>
      </c>
      <c r="F199" s="229"/>
      <c r="G199" s="45"/>
      <c r="H199" s="229"/>
      <c r="I199" s="45"/>
      <c r="J199" s="229"/>
      <c r="K199" s="45"/>
      <c r="L199" s="229"/>
      <c r="M199" s="45"/>
      <c r="N199" s="229"/>
      <c r="O199" s="45"/>
      <c r="P199" s="229"/>
      <c r="Q199" s="45"/>
      <c r="R199" s="229"/>
      <c r="S199" s="45"/>
      <c r="T199" s="229"/>
      <c r="U199" s="45"/>
      <c r="V199" s="229"/>
      <c r="W199" s="45"/>
      <c r="X199" s="229"/>
      <c r="Y199" s="45"/>
      <c r="Z199" s="229"/>
      <c r="AA199" s="45"/>
      <c r="AB199" s="229"/>
      <c r="AC199" s="45"/>
      <c r="AD199" s="229"/>
      <c r="AE199" s="45"/>
      <c r="AF199" s="229"/>
      <c r="AG199" s="45"/>
      <c r="AH199" s="229"/>
      <c r="AI199" s="45"/>
      <c r="AJ199" s="256"/>
    </row>
    <row r="200" spans="1:36" x14ac:dyDescent="0.2">
      <c r="A200" s="43"/>
      <c r="B200" s="31" t="s">
        <v>258</v>
      </c>
      <c r="C200" s="45"/>
      <c r="D200" s="229"/>
      <c r="E200" s="45"/>
      <c r="F200" s="229"/>
      <c r="G200" s="45"/>
      <c r="H200" s="229"/>
      <c r="I200" s="45"/>
      <c r="J200" s="229"/>
      <c r="K200" s="45"/>
      <c r="L200" s="229"/>
      <c r="M200" s="45"/>
      <c r="N200" s="229"/>
      <c r="O200" s="45"/>
      <c r="P200" s="229"/>
      <c r="Q200" s="45"/>
      <c r="R200" s="229"/>
      <c r="S200" s="45"/>
      <c r="T200" s="229"/>
      <c r="U200" s="45"/>
      <c r="V200" s="229"/>
      <c r="W200" s="45"/>
      <c r="X200" s="229"/>
      <c r="Y200" s="45"/>
      <c r="Z200" s="229"/>
      <c r="AA200" s="45"/>
      <c r="AB200" s="229"/>
      <c r="AC200" s="45"/>
      <c r="AD200" s="229"/>
      <c r="AE200" s="45"/>
      <c r="AF200" s="229"/>
      <c r="AG200" s="45"/>
      <c r="AH200" s="229"/>
      <c r="AI200" s="45"/>
      <c r="AJ200" s="256"/>
    </row>
    <row r="201" spans="1:36" x14ac:dyDescent="0.2">
      <c r="A201" s="43"/>
      <c r="B201" s="98" t="s">
        <v>259</v>
      </c>
      <c r="C201" s="45"/>
      <c r="D201" s="229"/>
      <c r="E201" s="45"/>
      <c r="F201" s="229"/>
      <c r="G201" s="45"/>
      <c r="H201" s="229"/>
      <c r="I201" s="45"/>
      <c r="J201" s="229"/>
      <c r="K201" s="45"/>
      <c r="L201" s="229"/>
      <c r="M201" s="45"/>
      <c r="N201" s="229"/>
      <c r="O201" s="45"/>
      <c r="P201" s="229"/>
      <c r="Q201" s="45"/>
      <c r="R201" s="229"/>
      <c r="S201" s="45"/>
      <c r="T201" s="229"/>
      <c r="U201" s="45"/>
      <c r="V201" s="229"/>
      <c r="W201" s="45"/>
      <c r="X201" s="229"/>
      <c r="Y201" s="45"/>
      <c r="Z201" s="229"/>
      <c r="AA201" s="45"/>
      <c r="AB201" s="229"/>
      <c r="AC201" s="45"/>
      <c r="AD201" s="229"/>
      <c r="AE201" s="45"/>
      <c r="AF201" s="229"/>
      <c r="AG201" s="45"/>
      <c r="AH201" s="229"/>
      <c r="AI201" s="45"/>
      <c r="AJ201" s="256"/>
    </row>
    <row r="202" spans="1:36" x14ac:dyDescent="0.2">
      <c r="A202" s="43"/>
      <c r="B202" s="189" t="s">
        <v>437</v>
      </c>
      <c r="C202" s="45">
        <f>SUM(D202:CD202)</f>
        <v>11237466.76</v>
      </c>
      <c r="D202" s="229">
        <v>10589592.76</v>
      </c>
      <c r="E202" s="45"/>
      <c r="F202" s="229"/>
      <c r="G202" s="45"/>
      <c r="H202" s="229"/>
      <c r="I202" s="45"/>
      <c r="J202" s="229"/>
      <c r="K202" s="45"/>
      <c r="L202" s="229"/>
      <c r="M202" s="45"/>
      <c r="N202" s="229"/>
      <c r="O202" s="45"/>
      <c r="P202" s="229"/>
      <c r="Q202" s="45"/>
      <c r="R202" s="229"/>
      <c r="S202" s="45"/>
      <c r="T202" s="229">
        <v>597874</v>
      </c>
      <c r="U202" s="45"/>
      <c r="V202" s="229"/>
      <c r="W202" s="45"/>
      <c r="X202" s="229"/>
      <c r="Y202" s="45"/>
      <c r="Z202" s="229"/>
      <c r="AA202" s="45"/>
      <c r="AB202" s="229"/>
      <c r="AC202" s="45">
        <v>50000</v>
      </c>
      <c r="AD202" s="229"/>
      <c r="AE202" s="45"/>
      <c r="AF202" s="229"/>
      <c r="AG202" s="45"/>
      <c r="AH202" s="229"/>
      <c r="AI202" s="45"/>
      <c r="AJ202" s="256"/>
    </row>
    <row r="203" spans="1:36" x14ac:dyDescent="0.2">
      <c r="A203" s="43"/>
      <c r="B203" s="189" t="s">
        <v>439</v>
      </c>
      <c r="C203" s="45">
        <f>SUM(D203:CD203)</f>
        <v>2000000</v>
      </c>
      <c r="D203" s="229">
        <v>1150000</v>
      </c>
      <c r="E203" s="45"/>
      <c r="F203" s="229"/>
      <c r="G203" s="45"/>
      <c r="H203" s="229"/>
      <c r="I203" s="45"/>
      <c r="J203" s="229"/>
      <c r="K203" s="45"/>
      <c r="L203" s="229"/>
      <c r="M203" s="45"/>
      <c r="N203" s="229"/>
      <c r="O203" s="45"/>
      <c r="P203" s="229"/>
      <c r="Q203" s="45"/>
      <c r="R203" s="229"/>
      <c r="S203" s="45"/>
      <c r="T203" s="229">
        <v>850000</v>
      </c>
      <c r="U203" s="45"/>
      <c r="V203" s="229"/>
      <c r="W203" s="45"/>
      <c r="X203" s="229"/>
      <c r="Y203" s="45"/>
      <c r="Z203" s="229"/>
      <c r="AA203" s="45"/>
      <c r="AB203" s="229"/>
      <c r="AC203" s="45"/>
      <c r="AD203" s="229"/>
      <c r="AE203" s="45"/>
      <c r="AF203" s="229"/>
      <c r="AG203" s="45"/>
      <c r="AH203" s="229"/>
      <c r="AI203" s="45"/>
      <c r="AJ203" s="256"/>
    </row>
    <row r="204" spans="1:36" x14ac:dyDescent="0.2">
      <c r="A204" s="43"/>
      <c r="B204" s="189" t="s">
        <v>438</v>
      </c>
      <c r="C204" s="45">
        <f>SUM(D204:CD204)</f>
        <v>1676479</v>
      </c>
      <c r="D204" s="229">
        <v>1676479</v>
      </c>
      <c r="E204" s="45"/>
      <c r="F204" s="229"/>
      <c r="G204" s="45"/>
      <c r="H204" s="229"/>
      <c r="I204" s="45"/>
      <c r="J204" s="229"/>
      <c r="K204" s="45"/>
      <c r="L204" s="229"/>
      <c r="M204" s="45"/>
      <c r="N204" s="229"/>
      <c r="O204" s="45"/>
      <c r="P204" s="229"/>
      <c r="Q204" s="45"/>
      <c r="R204" s="229"/>
      <c r="S204" s="45"/>
      <c r="T204" s="229"/>
      <c r="U204" s="45"/>
      <c r="V204" s="229"/>
      <c r="W204" s="45"/>
      <c r="X204" s="229"/>
      <c r="Y204" s="45"/>
      <c r="Z204" s="229"/>
      <c r="AA204" s="45"/>
      <c r="AB204" s="229"/>
      <c r="AC204" s="45"/>
      <c r="AD204" s="229"/>
      <c r="AE204" s="45"/>
      <c r="AF204" s="229"/>
      <c r="AG204" s="45"/>
      <c r="AH204" s="229"/>
      <c r="AI204" s="45"/>
      <c r="AJ204" s="256"/>
    </row>
    <row r="205" spans="1:36" x14ac:dyDescent="0.2">
      <c r="A205" s="43"/>
      <c r="B205" s="189" t="s">
        <v>260</v>
      </c>
      <c r="C205" s="45">
        <f>SUM(D205:CD205)</f>
        <v>2261350</v>
      </c>
      <c r="D205" s="229">
        <v>1986350</v>
      </c>
      <c r="E205" s="45"/>
      <c r="F205" s="229"/>
      <c r="G205" s="45"/>
      <c r="H205" s="229"/>
      <c r="I205" s="45"/>
      <c r="J205" s="229"/>
      <c r="K205" s="45"/>
      <c r="L205" s="229"/>
      <c r="M205" s="45"/>
      <c r="N205" s="229"/>
      <c r="O205" s="45"/>
      <c r="P205" s="229"/>
      <c r="Q205" s="45"/>
      <c r="R205" s="229"/>
      <c r="S205" s="45"/>
      <c r="T205" s="229"/>
      <c r="U205" s="45"/>
      <c r="V205" s="229"/>
      <c r="W205" s="45"/>
      <c r="X205" s="229"/>
      <c r="Y205" s="45"/>
      <c r="Z205" s="229"/>
      <c r="AA205" s="45"/>
      <c r="AB205" s="229"/>
      <c r="AC205" s="45"/>
      <c r="AD205" s="229"/>
      <c r="AE205" s="45"/>
      <c r="AF205" s="229"/>
      <c r="AG205" s="45"/>
      <c r="AH205" s="229"/>
      <c r="AI205" s="45">
        <v>275000</v>
      </c>
      <c r="AJ205" s="256"/>
    </row>
    <row r="206" spans="1:36" x14ac:dyDescent="0.2">
      <c r="A206" s="43"/>
      <c r="B206" s="98" t="s">
        <v>261</v>
      </c>
      <c r="C206" s="45">
        <f>SUM(D206:CD206)</f>
        <v>778292</v>
      </c>
      <c r="D206" s="229">
        <v>778292</v>
      </c>
      <c r="E206" s="45"/>
      <c r="F206" s="229"/>
      <c r="G206" s="45"/>
      <c r="H206" s="229"/>
      <c r="I206" s="45"/>
      <c r="J206" s="229"/>
      <c r="K206" s="45"/>
      <c r="L206" s="229"/>
      <c r="M206" s="45"/>
      <c r="N206" s="229"/>
      <c r="O206" s="45"/>
      <c r="P206" s="229"/>
      <c r="Q206" s="45"/>
      <c r="R206" s="229"/>
      <c r="S206" s="45"/>
      <c r="T206" s="229"/>
      <c r="U206" s="45"/>
      <c r="V206" s="229"/>
      <c r="W206" s="45"/>
      <c r="X206" s="229"/>
      <c r="Y206" s="45"/>
      <c r="Z206" s="229"/>
      <c r="AA206" s="45"/>
      <c r="AB206" s="229"/>
      <c r="AC206" s="45"/>
      <c r="AD206" s="229"/>
      <c r="AE206" s="45"/>
      <c r="AF206" s="229"/>
      <c r="AG206" s="45"/>
      <c r="AH206" s="229"/>
      <c r="AI206" s="45"/>
      <c r="AJ206" s="256"/>
    </row>
    <row r="207" spans="1:36" x14ac:dyDescent="0.2">
      <c r="A207" s="43"/>
      <c r="B207" s="189" t="s">
        <v>262</v>
      </c>
      <c r="C207" s="45"/>
      <c r="D207" s="229"/>
      <c r="E207" s="45"/>
      <c r="F207" s="229"/>
      <c r="G207" s="45"/>
      <c r="H207" s="229"/>
      <c r="I207" s="45"/>
      <c r="J207" s="229"/>
      <c r="K207" s="45"/>
      <c r="L207" s="229"/>
      <c r="M207" s="45"/>
      <c r="N207" s="229"/>
      <c r="O207" s="45"/>
      <c r="P207" s="229"/>
      <c r="Q207" s="45"/>
      <c r="R207" s="229"/>
      <c r="S207" s="45"/>
      <c r="T207" s="229"/>
      <c r="U207" s="45"/>
      <c r="V207" s="229"/>
      <c r="W207" s="45"/>
      <c r="X207" s="229"/>
      <c r="Y207" s="45"/>
      <c r="Z207" s="229"/>
      <c r="AA207" s="45"/>
      <c r="AB207" s="229"/>
      <c r="AC207" s="45"/>
      <c r="AD207" s="229"/>
      <c r="AE207" s="45"/>
      <c r="AF207" s="229"/>
      <c r="AG207" s="45"/>
      <c r="AH207" s="229"/>
      <c r="AI207" s="45"/>
      <c r="AJ207" s="256"/>
    </row>
    <row r="208" spans="1:36" x14ac:dyDescent="0.2">
      <c r="A208" s="43"/>
      <c r="B208" s="189" t="s">
        <v>263</v>
      </c>
      <c r="C208" s="45"/>
      <c r="D208" s="229"/>
      <c r="E208" s="45"/>
      <c r="F208" s="229"/>
      <c r="G208" s="45"/>
      <c r="H208" s="229"/>
      <c r="I208" s="45"/>
      <c r="J208" s="229"/>
      <c r="K208" s="45"/>
      <c r="L208" s="229"/>
      <c r="M208" s="45"/>
      <c r="N208" s="229"/>
      <c r="O208" s="45"/>
      <c r="P208" s="229"/>
      <c r="Q208" s="45"/>
      <c r="R208" s="229"/>
      <c r="S208" s="45"/>
      <c r="T208" s="229"/>
      <c r="U208" s="45"/>
      <c r="V208" s="229"/>
      <c r="W208" s="45"/>
      <c r="X208" s="229"/>
      <c r="Y208" s="45"/>
      <c r="Z208" s="229"/>
      <c r="AA208" s="45"/>
      <c r="AB208" s="229"/>
      <c r="AC208" s="45"/>
      <c r="AD208" s="229"/>
      <c r="AE208" s="45"/>
      <c r="AF208" s="229"/>
      <c r="AG208" s="45"/>
      <c r="AH208" s="229"/>
      <c r="AI208" s="45"/>
      <c r="AJ208" s="256"/>
    </row>
    <row r="209" spans="1:36" x14ac:dyDescent="0.2">
      <c r="A209" s="43"/>
      <c r="B209" s="189" t="s">
        <v>264</v>
      </c>
      <c r="C209" s="45"/>
      <c r="D209" s="229"/>
      <c r="E209" s="45"/>
      <c r="F209" s="229"/>
      <c r="G209" s="45"/>
      <c r="H209" s="229"/>
      <c r="I209" s="45"/>
      <c r="J209" s="229"/>
      <c r="K209" s="45"/>
      <c r="L209" s="229"/>
      <c r="M209" s="45"/>
      <c r="N209" s="229"/>
      <c r="O209" s="45"/>
      <c r="P209" s="229"/>
      <c r="Q209" s="45"/>
      <c r="R209" s="229"/>
      <c r="S209" s="45"/>
      <c r="T209" s="229"/>
      <c r="U209" s="45"/>
      <c r="V209" s="229"/>
      <c r="W209" s="45"/>
      <c r="X209" s="229"/>
      <c r="Y209" s="45"/>
      <c r="Z209" s="229"/>
      <c r="AA209" s="45"/>
      <c r="AB209" s="229"/>
      <c r="AC209" s="45"/>
      <c r="AD209" s="229"/>
      <c r="AE209" s="45"/>
      <c r="AF209" s="229"/>
      <c r="AG209" s="45"/>
      <c r="AH209" s="229"/>
      <c r="AI209" s="45"/>
      <c r="AJ209" s="256"/>
    </row>
    <row r="210" spans="1:36" x14ac:dyDescent="0.2">
      <c r="A210" s="43"/>
      <c r="B210" s="98" t="s">
        <v>265</v>
      </c>
      <c r="C210" s="45">
        <f>SUM(D210:CD210)</f>
        <v>625780</v>
      </c>
      <c r="D210" s="229">
        <v>625780</v>
      </c>
      <c r="E210" s="45"/>
      <c r="F210" s="229"/>
      <c r="G210" s="45"/>
      <c r="H210" s="229"/>
      <c r="I210" s="45"/>
      <c r="J210" s="229"/>
      <c r="K210" s="45"/>
      <c r="L210" s="229"/>
      <c r="M210" s="45"/>
      <c r="N210" s="229"/>
      <c r="O210" s="45"/>
      <c r="P210" s="229"/>
      <c r="Q210" s="45"/>
      <c r="R210" s="229"/>
      <c r="S210" s="45"/>
      <c r="T210" s="229"/>
      <c r="U210" s="45"/>
      <c r="V210" s="229"/>
      <c r="W210" s="45"/>
      <c r="X210" s="229"/>
      <c r="Y210" s="45"/>
      <c r="Z210" s="229"/>
      <c r="AA210" s="45"/>
      <c r="AB210" s="229"/>
      <c r="AC210" s="45"/>
      <c r="AD210" s="229"/>
      <c r="AE210" s="45"/>
      <c r="AF210" s="229"/>
      <c r="AG210" s="45"/>
      <c r="AH210" s="229"/>
      <c r="AI210" s="45"/>
      <c r="AJ210" s="256"/>
    </row>
    <row r="211" spans="1:36" x14ac:dyDescent="0.2">
      <c r="A211" s="43"/>
      <c r="B211" s="189" t="s">
        <v>266</v>
      </c>
      <c r="C211" s="45"/>
      <c r="D211" s="229"/>
      <c r="E211" s="45"/>
      <c r="F211" s="229"/>
      <c r="G211" s="45"/>
      <c r="H211" s="229"/>
      <c r="I211" s="45"/>
      <c r="J211" s="229"/>
      <c r="K211" s="45"/>
      <c r="L211" s="229"/>
      <c r="M211" s="45"/>
      <c r="N211" s="229"/>
      <c r="O211" s="45"/>
      <c r="P211" s="229"/>
      <c r="Q211" s="45"/>
      <c r="R211" s="229"/>
      <c r="S211" s="45"/>
      <c r="T211" s="229"/>
      <c r="U211" s="45"/>
      <c r="V211" s="229"/>
      <c r="W211" s="45"/>
      <c r="X211" s="229"/>
      <c r="Y211" s="45"/>
      <c r="Z211" s="229"/>
      <c r="AA211" s="45"/>
      <c r="AB211" s="229"/>
      <c r="AC211" s="45"/>
      <c r="AD211" s="229"/>
      <c r="AE211" s="45"/>
      <c r="AF211" s="229"/>
      <c r="AG211" s="45"/>
      <c r="AH211" s="229"/>
      <c r="AI211" s="45"/>
      <c r="AJ211" s="256"/>
    </row>
    <row r="212" spans="1:36" x14ac:dyDescent="0.2">
      <c r="A212" s="43"/>
      <c r="B212" s="189" t="s">
        <v>267</v>
      </c>
      <c r="C212" s="45"/>
      <c r="D212" s="229"/>
      <c r="E212" s="45"/>
      <c r="F212" s="229"/>
      <c r="G212" s="45"/>
      <c r="H212" s="229"/>
      <c r="I212" s="45"/>
      <c r="J212" s="229"/>
      <c r="K212" s="45"/>
      <c r="L212" s="229"/>
      <c r="M212" s="45"/>
      <c r="N212" s="229"/>
      <c r="O212" s="45"/>
      <c r="P212" s="229"/>
      <c r="Q212" s="45"/>
      <c r="R212" s="229"/>
      <c r="S212" s="45"/>
      <c r="T212" s="229"/>
      <c r="U212" s="45"/>
      <c r="V212" s="229"/>
      <c r="W212" s="45"/>
      <c r="X212" s="229"/>
      <c r="Y212" s="45"/>
      <c r="Z212" s="229"/>
      <c r="AA212" s="45"/>
      <c r="AB212" s="229"/>
      <c r="AC212" s="45"/>
      <c r="AD212" s="229"/>
      <c r="AE212" s="45"/>
      <c r="AF212" s="229"/>
      <c r="AG212" s="45"/>
      <c r="AH212" s="229"/>
      <c r="AI212" s="45"/>
      <c r="AJ212" s="256"/>
    </row>
    <row r="213" spans="1:36" x14ac:dyDescent="0.2">
      <c r="A213" s="43"/>
      <c r="B213" s="189" t="s">
        <v>268</v>
      </c>
      <c r="C213" s="272"/>
      <c r="D213" s="238"/>
      <c r="E213" s="48"/>
      <c r="F213" s="238"/>
      <c r="G213" s="48"/>
      <c r="H213" s="238"/>
      <c r="I213" s="48"/>
      <c r="J213" s="238"/>
      <c r="K213" s="48"/>
      <c r="L213" s="238"/>
      <c r="M213" s="48"/>
      <c r="N213" s="238"/>
      <c r="O213" s="48"/>
      <c r="P213" s="238"/>
      <c r="Q213" s="48"/>
      <c r="R213" s="238"/>
      <c r="S213" s="48"/>
      <c r="T213" s="238"/>
      <c r="U213" s="48"/>
      <c r="V213" s="238"/>
      <c r="W213" s="48"/>
      <c r="X213" s="238"/>
      <c r="Y213" s="48"/>
      <c r="Z213" s="238"/>
      <c r="AA213" s="48"/>
      <c r="AB213" s="238"/>
      <c r="AC213" s="48"/>
      <c r="AD213" s="238"/>
      <c r="AE213" s="48"/>
      <c r="AF213" s="238"/>
      <c r="AG213" s="48"/>
      <c r="AH213" s="238"/>
      <c r="AI213" s="48"/>
      <c r="AJ213" s="269"/>
    </row>
    <row r="214" spans="1:36" s="15" customFormat="1" x14ac:dyDescent="0.2">
      <c r="A214" s="2" t="s">
        <v>62</v>
      </c>
      <c r="B214" s="89" t="s">
        <v>132</v>
      </c>
      <c r="C214" s="59">
        <f>SUM(D214:CD214)</f>
        <v>140675170.53999999</v>
      </c>
      <c r="D214" s="236">
        <f t="shared" ref="D214:AJ214" si="29">SUM(D167:D213)</f>
        <v>31658574.789999999</v>
      </c>
      <c r="E214" s="248">
        <f t="shared" si="29"/>
        <v>16475000</v>
      </c>
      <c r="F214" s="236">
        <f t="shared" si="29"/>
        <v>24584952.490000002</v>
      </c>
      <c r="G214" s="248">
        <f t="shared" si="29"/>
        <v>1775000</v>
      </c>
      <c r="H214" s="236">
        <f t="shared" si="29"/>
        <v>939241</v>
      </c>
      <c r="I214" s="248">
        <f t="shared" si="29"/>
        <v>0</v>
      </c>
      <c r="J214" s="236">
        <f t="shared" si="29"/>
        <v>2203689.66</v>
      </c>
      <c r="K214" s="248">
        <f t="shared" si="29"/>
        <v>2581171.46</v>
      </c>
      <c r="L214" s="236">
        <f t="shared" si="29"/>
        <v>7244949.4900000002</v>
      </c>
      <c r="M214" s="248">
        <f t="shared" si="29"/>
        <v>3375.65</v>
      </c>
      <c r="N214" s="236">
        <f t="shared" si="29"/>
        <v>0</v>
      </c>
      <c r="O214" s="248">
        <f t="shared" si="29"/>
        <v>27808121</v>
      </c>
      <c r="P214" s="236">
        <f t="shared" si="29"/>
        <v>3313560</v>
      </c>
      <c r="Q214" s="248">
        <f t="shared" si="29"/>
        <v>22000</v>
      </c>
      <c r="R214" s="236">
        <f t="shared" si="29"/>
        <v>0</v>
      </c>
      <c r="S214" s="248">
        <f t="shared" si="29"/>
        <v>0</v>
      </c>
      <c r="T214" s="236">
        <f t="shared" si="29"/>
        <v>1447874</v>
      </c>
      <c r="U214" s="248">
        <f t="shared" si="29"/>
        <v>0</v>
      </c>
      <c r="V214" s="236">
        <f t="shared" si="29"/>
        <v>0</v>
      </c>
      <c r="W214" s="248">
        <f t="shared" si="29"/>
        <v>0</v>
      </c>
      <c r="X214" s="236">
        <f t="shared" si="29"/>
        <v>16173498</v>
      </c>
      <c r="Y214" s="248">
        <f t="shared" si="29"/>
        <v>848007</v>
      </c>
      <c r="Z214" s="236">
        <f t="shared" si="29"/>
        <v>0</v>
      </c>
      <c r="AA214" s="248">
        <f t="shared" si="29"/>
        <v>40000</v>
      </c>
      <c r="AB214" s="236">
        <f t="shared" si="29"/>
        <v>40000</v>
      </c>
      <c r="AC214" s="248">
        <f t="shared" si="29"/>
        <v>50000</v>
      </c>
      <c r="AD214" s="236">
        <f t="shared" si="29"/>
        <v>0</v>
      </c>
      <c r="AE214" s="248">
        <f t="shared" si="29"/>
        <v>154000</v>
      </c>
      <c r="AF214" s="236">
        <f t="shared" si="29"/>
        <v>0</v>
      </c>
      <c r="AG214" s="248">
        <f t="shared" si="29"/>
        <v>0</v>
      </c>
      <c r="AH214" s="236">
        <f t="shared" si="29"/>
        <v>0</v>
      </c>
      <c r="AI214" s="248">
        <f t="shared" si="29"/>
        <v>275000</v>
      </c>
      <c r="AJ214" s="264">
        <f t="shared" si="29"/>
        <v>3037156</v>
      </c>
    </row>
    <row r="215" spans="1:36" s="15" customFormat="1" x14ac:dyDescent="0.2">
      <c r="A215" s="2"/>
      <c r="B215" s="89"/>
      <c r="C215" s="59"/>
      <c r="D215" s="78"/>
      <c r="E215" s="78"/>
      <c r="F215" s="78"/>
      <c r="G215" s="78"/>
      <c r="H215" s="78"/>
      <c r="I215" s="78"/>
      <c r="J215" s="78"/>
      <c r="K215" s="78"/>
      <c r="L215" s="78"/>
      <c r="M215" s="78"/>
      <c r="N215" s="78"/>
      <c r="O215" s="78"/>
      <c r="P215" s="78"/>
      <c r="Q215" s="78"/>
      <c r="R215" s="78"/>
      <c r="S215" s="78"/>
      <c r="T215" s="78"/>
      <c r="U215" s="78"/>
      <c r="V215" s="78"/>
      <c r="W215" s="78"/>
      <c r="X215" s="78"/>
      <c r="Y215" s="78"/>
      <c r="Z215" s="78"/>
      <c r="AA215" s="78"/>
      <c r="AB215" s="78"/>
      <c r="AC215" s="78"/>
      <c r="AD215" s="78"/>
      <c r="AE215" s="78"/>
      <c r="AF215" s="78"/>
      <c r="AG215" s="78"/>
      <c r="AH215" s="78"/>
      <c r="AI215" s="78"/>
      <c r="AJ215" s="225"/>
    </row>
    <row r="216" spans="1:36" s="15" customFormat="1" ht="25.5" x14ac:dyDescent="0.2">
      <c r="A216" s="2" t="s">
        <v>183</v>
      </c>
      <c r="B216" s="44" t="s">
        <v>123</v>
      </c>
      <c r="C216" s="59"/>
      <c r="D216" s="78"/>
      <c r="E216" s="78"/>
      <c r="F216" s="78"/>
      <c r="G216" s="78"/>
      <c r="H216" s="78"/>
      <c r="I216" s="78"/>
      <c r="J216" s="78"/>
      <c r="K216" s="78"/>
      <c r="L216" s="78"/>
      <c r="M216" s="78"/>
      <c r="N216" s="78"/>
      <c r="O216" s="78"/>
      <c r="P216" s="78"/>
      <c r="Q216" s="78"/>
      <c r="R216" s="78"/>
      <c r="S216" s="78"/>
      <c r="T216" s="78"/>
      <c r="U216" s="78"/>
      <c r="V216" s="78"/>
      <c r="W216" s="78"/>
      <c r="X216" s="78"/>
      <c r="Y216" s="78"/>
      <c r="Z216" s="78"/>
      <c r="AA216" s="78"/>
      <c r="AB216" s="78"/>
      <c r="AC216" s="78"/>
      <c r="AD216" s="78"/>
      <c r="AE216" s="78"/>
      <c r="AF216" s="78"/>
      <c r="AG216" s="78"/>
      <c r="AH216" s="78"/>
      <c r="AI216" s="78"/>
      <c r="AJ216" s="225"/>
    </row>
    <row r="217" spans="1:36" s="15" customFormat="1" x14ac:dyDescent="0.2">
      <c r="A217" s="2"/>
      <c r="B217" s="89"/>
      <c r="C217" s="62"/>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223"/>
    </row>
    <row r="218" spans="1:36" s="15" customFormat="1" x14ac:dyDescent="0.2">
      <c r="A218" s="2" t="s">
        <v>63</v>
      </c>
      <c r="B218" s="81" t="s">
        <v>38</v>
      </c>
      <c r="C218" s="73" t="s">
        <v>27</v>
      </c>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226"/>
    </row>
    <row r="219" spans="1:36" x14ac:dyDescent="0.2">
      <c r="A219" s="2"/>
      <c r="B219" s="58" t="s">
        <v>475</v>
      </c>
      <c r="C219" s="50">
        <f>SUM(D219:CD219)</f>
        <v>0</v>
      </c>
      <c r="D219" s="230">
        <v>0</v>
      </c>
      <c r="E219" s="46">
        <v>0</v>
      </c>
      <c r="F219" s="230">
        <v>0</v>
      </c>
      <c r="G219" s="46">
        <v>0</v>
      </c>
      <c r="H219" s="230">
        <v>0</v>
      </c>
      <c r="I219" s="46">
        <v>0</v>
      </c>
      <c r="J219" s="230">
        <v>0</v>
      </c>
      <c r="K219" s="46">
        <v>0</v>
      </c>
      <c r="L219" s="230">
        <v>0</v>
      </c>
      <c r="M219" s="46">
        <v>0</v>
      </c>
      <c r="N219" s="230">
        <v>0</v>
      </c>
      <c r="O219" s="46">
        <v>0</v>
      </c>
      <c r="P219" s="230">
        <v>0</v>
      </c>
      <c r="Q219" s="46">
        <v>0</v>
      </c>
      <c r="R219" s="230">
        <v>0</v>
      </c>
      <c r="S219" s="46">
        <v>0</v>
      </c>
      <c r="T219" s="230">
        <v>0</v>
      </c>
      <c r="U219" s="46">
        <v>0</v>
      </c>
      <c r="V219" s="230">
        <v>0</v>
      </c>
      <c r="W219" s="46">
        <v>0</v>
      </c>
      <c r="X219" s="230">
        <v>0</v>
      </c>
      <c r="Y219" s="46">
        <v>0</v>
      </c>
      <c r="Z219" s="230">
        <v>0</v>
      </c>
      <c r="AA219" s="46">
        <v>0</v>
      </c>
      <c r="AB219" s="230">
        <v>0</v>
      </c>
      <c r="AC219" s="46">
        <v>0</v>
      </c>
      <c r="AD219" s="230">
        <v>0</v>
      </c>
      <c r="AE219" s="46">
        <v>0</v>
      </c>
      <c r="AF219" s="230">
        <v>0</v>
      </c>
      <c r="AG219" s="46">
        <v>0</v>
      </c>
      <c r="AH219" s="230">
        <v>0</v>
      </c>
      <c r="AI219" s="46">
        <v>0</v>
      </c>
      <c r="AJ219" s="261">
        <v>0</v>
      </c>
    </row>
    <row r="220" spans="1:36" x14ac:dyDescent="0.2">
      <c r="A220" s="2"/>
      <c r="B220" s="58" t="s">
        <v>7</v>
      </c>
      <c r="C220" s="95">
        <f>SUM(D220:CD220)</f>
        <v>0</v>
      </c>
      <c r="D220" s="232">
        <v>0</v>
      </c>
      <c r="E220" s="47">
        <v>0</v>
      </c>
      <c r="F220" s="232">
        <v>0</v>
      </c>
      <c r="G220" s="47">
        <v>0</v>
      </c>
      <c r="H220" s="232">
        <v>0</v>
      </c>
      <c r="I220" s="47">
        <v>0</v>
      </c>
      <c r="J220" s="232">
        <v>0</v>
      </c>
      <c r="K220" s="47">
        <v>0</v>
      </c>
      <c r="L220" s="232">
        <v>0</v>
      </c>
      <c r="M220" s="47">
        <v>0</v>
      </c>
      <c r="N220" s="232">
        <v>0</v>
      </c>
      <c r="O220" s="47">
        <v>0</v>
      </c>
      <c r="P220" s="232">
        <v>0</v>
      </c>
      <c r="Q220" s="47">
        <v>0</v>
      </c>
      <c r="R220" s="232">
        <v>0</v>
      </c>
      <c r="S220" s="47">
        <v>0</v>
      </c>
      <c r="T220" s="232">
        <v>0</v>
      </c>
      <c r="U220" s="47">
        <v>0</v>
      </c>
      <c r="V220" s="232">
        <v>0</v>
      </c>
      <c r="W220" s="47">
        <v>0</v>
      </c>
      <c r="X220" s="232">
        <v>0</v>
      </c>
      <c r="Y220" s="47">
        <v>0</v>
      </c>
      <c r="Z220" s="232">
        <v>0</v>
      </c>
      <c r="AA220" s="47">
        <v>0</v>
      </c>
      <c r="AB220" s="232">
        <v>0</v>
      </c>
      <c r="AC220" s="47">
        <v>0</v>
      </c>
      <c r="AD220" s="232">
        <v>0</v>
      </c>
      <c r="AE220" s="47">
        <v>0</v>
      </c>
      <c r="AF220" s="232">
        <v>0</v>
      </c>
      <c r="AG220" s="47">
        <v>0</v>
      </c>
      <c r="AH220" s="232">
        <v>0</v>
      </c>
      <c r="AI220" s="47">
        <v>0</v>
      </c>
      <c r="AJ220" s="259">
        <v>0</v>
      </c>
    </row>
    <row r="221" spans="1:36" s="15" customFormat="1" ht="13.5" thickBot="1" x14ac:dyDescent="0.25">
      <c r="A221" s="2" t="s">
        <v>64</v>
      </c>
      <c r="B221" s="84" t="s">
        <v>186</v>
      </c>
      <c r="C221" s="217">
        <f>SUM(D221:CD221)</f>
        <v>0</v>
      </c>
      <c r="D221" s="237">
        <f t="shared" ref="D221:AJ221" si="30">SUM(D219:D220)</f>
        <v>0</v>
      </c>
      <c r="E221" s="249">
        <f t="shared" si="30"/>
        <v>0</v>
      </c>
      <c r="F221" s="237">
        <f t="shared" si="30"/>
        <v>0</v>
      </c>
      <c r="G221" s="249">
        <f t="shared" si="30"/>
        <v>0</v>
      </c>
      <c r="H221" s="237">
        <f t="shared" si="30"/>
        <v>0</v>
      </c>
      <c r="I221" s="249">
        <f t="shared" si="30"/>
        <v>0</v>
      </c>
      <c r="J221" s="237">
        <f t="shared" si="30"/>
        <v>0</v>
      </c>
      <c r="K221" s="249">
        <f t="shared" si="30"/>
        <v>0</v>
      </c>
      <c r="L221" s="237">
        <f t="shared" si="30"/>
        <v>0</v>
      </c>
      <c r="M221" s="249">
        <f t="shared" si="30"/>
        <v>0</v>
      </c>
      <c r="N221" s="237">
        <f t="shared" si="30"/>
        <v>0</v>
      </c>
      <c r="O221" s="249">
        <f t="shared" si="30"/>
        <v>0</v>
      </c>
      <c r="P221" s="237">
        <f t="shared" si="30"/>
        <v>0</v>
      </c>
      <c r="Q221" s="249">
        <f t="shared" si="30"/>
        <v>0</v>
      </c>
      <c r="R221" s="237">
        <f t="shared" si="30"/>
        <v>0</v>
      </c>
      <c r="S221" s="249">
        <f t="shared" si="30"/>
        <v>0</v>
      </c>
      <c r="T221" s="237">
        <f t="shared" si="30"/>
        <v>0</v>
      </c>
      <c r="U221" s="249">
        <f t="shared" si="30"/>
        <v>0</v>
      </c>
      <c r="V221" s="237">
        <f t="shared" si="30"/>
        <v>0</v>
      </c>
      <c r="W221" s="249">
        <f t="shared" si="30"/>
        <v>0</v>
      </c>
      <c r="X221" s="237">
        <f t="shared" si="30"/>
        <v>0</v>
      </c>
      <c r="Y221" s="249">
        <f t="shared" si="30"/>
        <v>0</v>
      </c>
      <c r="Z221" s="237">
        <f t="shared" si="30"/>
        <v>0</v>
      </c>
      <c r="AA221" s="249">
        <f t="shared" si="30"/>
        <v>0</v>
      </c>
      <c r="AB221" s="237">
        <f t="shared" si="30"/>
        <v>0</v>
      </c>
      <c r="AC221" s="249">
        <f t="shared" si="30"/>
        <v>0</v>
      </c>
      <c r="AD221" s="237">
        <f t="shared" si="30"/>
        <v>0</v>
      </c>
      <c r="AE221" s="249">
        <f t="shared" si="30"/>
        <v>0</v>
      </c>
      <c r="AF221" s="237">
        <f t="shared" si="30"/>
        <v>0</v>
      </c>
      <c r="AG221" s="249">
        <f t="shared" si="30"/>
        <v>0</v>
      </c>
      <c r="AH221" s="237">
        <f t="shared" si="30"/>
        <v>0</v>
      </c>
      <c r="AI221" s="249">
        <f t="shared" si="30"/>
        <v>0</v>
      </c>
      <c r="AJ221" s="266">
        <f t="shared" si="30"/>
        <v>0</v>
      </c>
    </row>
    <row r="222" spans="1:36" x14ac:dyDescent="0.2">
      <c r="A222" s="43"/>
      <c r="B222" s="16"/>
      <c r="C222" s="60"/>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row>
    <row r="223" spans="1:36" ht="13.5" thickBot="1" x14ac:dyDescent="0.25">
      <c r="A223" s="43"/>
      <c r="B223" s="108" t="s">
        <v>142</v>
      </c>
      <c r="C223" s="60"/>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row>
    <row r="224" spans="1:36" s="15" customFormat="1" x14ac:dyDescent="0.2">
      <c r="A224" s="43"/>
      <c r="B224" s="82" t="s">
        <v>73</v>
      </c>
      <c r="C224" s="299" t="s">
        <v>27</v>
      </c>
      <c r="D224" s="296" t="s">
        <v>136</v>
      </c>
      <c r="E224" s="297" t="s">
        <v>137</v>
      </c>
      <c r="F224" s="296" t="s">
        <v>138</v>
      </c>
      <c r="G224" s="297" t="s">
        <v>139</v>
      </c>
      <c r="H224" s="296" t="s">
        <v>446</v>
      </c>
      <c r="I224" s="297" t="s">
        <v>447</v>
      </c>
      <c r="J224" s="296" t="s">
        <v>448</v>
      </c>
      <c r="K224" s="297" t="s">
        <v>449</v>
      </c>
      <c r="L224" s="296" t="s">
        <v>450</v>
      </c>
      <c r="M224" s="297" t="s">
        <v>451</v>
      </c>
      <c r="N224" s="296" t="s">
        <v>452</v>
      </c>
      <c r="O224" s="297" t="s">
        <v>453</v>
      </c>
      <c r="P224" s="296" t="s">
        <v>454</v>
      </c>
      <c r="Q224" s="297" t="s">
        <v>456</v>
      </c>
      <c r="R224" s="296" t="s">
        <v>455</v>
      </c>
      <c r="S224" s="297" t="s">
        <v>457</v>
      </c>
      <c r="T224" s="296" t="s">
        <v>458</v>
      </c>
      <c r="U224" s="297" t="s">
        <v>459</v>
      </c>
      <c r="V224" s="296" t="s">
        <v>460</v>
      </c>
      <c r="W224" s="297" t="s">
        <v>461</v>
      </c>
      <c r="X224" s="296" t="s">
        <v>462</v>
      </c>
      <c r="Y224" s="297" t="s">
        <v>463</v>
      </c>
      <c r="Z224" s="296" t="s">
        <v>464</v>
      </c>
      <c r="AA224" s="297" t="s">
        <v>465</v>
      </c>
      <c r="AB224" s="296" t="s">
        <v>466</v>
      </c>
      <c r="AC224" s="297" t="s">
        <v>467</v>
      </c>
      <c r="AD224" s="296" t="s">
        <v>468</v>
      </c>
      <c r="AE224" s="297" t="s">
        <v>469</v>
      </c>
      <c r="AF224" s="296" t="s">
        <v>470</v>
      </c>
      <c r="AG224" s="297" t="s">
        <v>471</v>
      </c>
      <c r="AH224" s="296" t="s">
        <v>472</v>
      </c>
      <c r="AI224" s="297" t="s">
        <v>473</v>
      </c>
      <c r="AJ224" s="298" t="s">
        <v>474</v>
      </c>
    </row>
    <row r="225" spans="1:36" ht="38.25" x14ac:dyDescent="0.2">
      <c r="A225" s="43" t="s">
        <v>65</v>
      </c>
      <c r="B225" s="51" t="str">
        <f>B111</f>
        <v>Source of Funds</v>
      </c>
      <c r="C225" s="87"/>
      <c r="D225" s="282" t="s">
        <v>304</v>
      </c>
      <c r="E225" s="283" t="s">
        <v>724</v>
      </c>
      <c r="F225" s="282" t="s">
        <v>400</v>
      </c>
      <c r="G225" s="283" t="s">
        <v>399</v>
      </c>
      <c r="H225" s="282" t="s">
        <v>444</v>
      </c>
      <c r="I225" s="283" t="s">
        <v>381</v>
      </c>
      <c r="J225" s="282" t="s">
        <v>320</v>
      </c>
      <c r="K225" s="283" t="s">
        <v>597</v>
      </c>
      <c r="L225" s="282" t="s">
        <v>321</v>
      </c>
      <c r="M225" s="283" t="s">
        <v>402</v>
      </c>
      <c r="N225" s="282" t="s">
        <v>306</v>
      </c>
      <c r="O225" s="283" t="s">
        <v>353</v>
      </c>
      <c r="P225" s="282" t="s">
        <v>382</v>
      </c>
      <c r="Q225" s="283" t="s">
        <v>383</v>
      </c>
      <c r="R225" s="282" t="s">
        <v>355</v>
      </c>
      <c r="S225" s="283" t="s">
        <v>308</v>
      </c>
      <c r="T225" s="282" t="s">
        <v>356</v>
      </c>
      <c r="U225" s="283" t="s">
        <v>309</v>
      </c>
      <c r="V225" s="282" t="s">
        <v>313</v>
      </c>
      <c r="W225" s="283" t="s">
        <v>307</v>
      </c>
      <c r="X225" s="282" t="s">
        <v>310</v>
      </c>
      <c r="Y225" s="283" t="s">
        <v>384</v>
      </c>
      <c r="Z225" s="282" t="s">
        <v>385</v>
      </c>
      <c r="AA225" s="283" t="s">
        <v>379</v>
      </c>
      <c r="AB225" s="282" t="s">
        <v>311</v>
      </c>
      <c r="AC225" s="283" t="s">
        <v>312</v>
      </c>
      <c r="AD225" s="282" t="s">
        <v>315</v>
      </c>
      <c r="AE225" s="283" t="s">
        <v>725</v>
      </c>
      <c r="AF225" s="282" t="s">
        <v>316</v>
      </c>
      <c r="AG225" s="283" t="s">
        <v>317</v>
      </c>
      <c r="AH225" s="282" t="s">
        <v>318</v>
      </c>
      <c r="AI225" s="283" t="s">
        <v>319</v>
      </c>
      <c r="AJ225" s="284" t="s">
        <v>305</v>
      </c>
    </row>
    <row r="226" spans="1:36" x14ac:dyDescent="0.2">
      <c r="A226" s="2" t="s">
        <v>66</v>
      </c>
      <c r="B226" s="44" t="str">
        <f>B112</f>
        <v xml:space="preserve">Recurring or one-time? </v>
      </c>
      <c r="C226" s="87"/>
      <c r="D226" s="290" t="str">
        <f t="shared" ref="D226:AJ226" si="31">D125</f>
        <v>Recurring</v>
      </c>
      <c r="E226" s="291" t="str">
        <f t="shared" si="31"/>
        <v>Recurring</v>
      </c>
      <c r="F226" s="290" t="str">
        <f t="shared" si="31"/>
        <v>One-Time</v>
      </c>
      <c r="G226" s="291" t="str">
        <f t="shared" si="31"/>
        <v>One-Time</v>
      </c>
      <c r="H226" s="290" t="str">
        <f t="shared" si="31"/>
        <v>One-Time</v>
      </c>
      <c r="I226" s="291" t="str">
        <f t="shared" si="31"/>
        <v>Recurring</v>
      </c>
      <c r="J226" s="290" t="str">
        <f t="shared" si="31"/>
        <v>One-Time</v>
      </c>
      <c r="K226" s="291" t="str">
        <f t="shared" si="31"/>
        <v>One-Time</v>
      </c>
      <c r="L226" s="290" t="str">
        <f t="shared" si="31"/>
        <v>One-Time</v>
      </c>
      <c r="M226" s="291" t="str">
        <f t="shared" si="31"/>
        <v>Recurring</v>
      </c>
      <c r="N226" s="290" t="str">
        <f t="shared" si="31"/>
        <v>One-Time</v>
      </c>
      <c r="O226" s="291" t="str">
        <f t="shared" si="31"/>
        <v>Recurring</v>
      </c>
      <c r="P226" s="290" t="str">
        <f t="shared" si="31"/>
        <v>Recurring</v>
      </c>
      <c r="Q226" s="291" t="str">
        <f t="shared" si="31"/>
        <v>Recurring</v>
      </c>
      <c r="R226" s="290" t="str">
        <f t="shared" si="31"/>
        <v>Recurring</v>
      </c>
      <c r="S226" s="291" t="str">
        <f t="shared" si="31"/>
        <v>Recurring</v>
      </c>
      <c r="T226" s="290" t="str">
        <f t="shared" si="31"/>
        <v>Recurring</v>
      </c>
      <c r="U226" s="291" t="str">
        <f t="shared" si="31"/>
        <v>Recurring</v>
      </c>
      <c r="V226" s="290" t="str">
        <f t="shared" si="31"/>
        <v>Recurring</v>
      </c>
      <c r="W226" s="291" t="str">
        <f t="shared" si="31"/>
        <v>Recurring</v>
      </c>
      <c r="X226" s="290" t="str">
        <f t="shared" si="31"/>
        <v>Recurring</v>
      </c>
      <c r="Y226" s="291" t="str">
        <f t="shared" si="31"/>
        <v>Recurring</v>
      </c>
      <c r="Z226" s="290" t="str">
        <f t="shared" si="31"/>
        <v>Recurring</v>
      </c>
      <c r="AA226" s="291" t="str">
        <f t="shared" si="31"/>
        <v>Recurring</v>
      </c>
      <c r="AB226" s="290" t="str">
        <f t="shared" si="31"/>
        <v>Recurring</v>
      </c>
      <c r="AC226" s="291" t="str">
        <f t="shared" si="31"/>
        <v>Recurring</v>
      </c>
      <c r="AD226" s="290" t="str">
        <f t="shared" si="31"/>
        <v>Recurring</v>
      </c>
      <c r="AE226" s="291" t="str">
        <f t="shared" si="31"/>
        <v>Recurring</v>
      </c>
      <c r="AF226" s="290" t="str">
        <f t="shared" si="31"/>
        <v>Recurring</v>
      </c>
      <c r="AG226" s="291" t="str">
        <f t="shared" si="31"/>
        <v>Recurring</v>
      </c>
      <c r="AH226" s="290" t="str">
        <f t="shared" si="31"/>
        <v>Recurring</v>
      </c>
      <c r="AI226" s="291" t="str">
        <f t="shared" si="31"/>
        <v>Recurring</v>
      </c>
      <c r="AJ226" s="292" t="str">
        <f t="shared" si="31"/>
        <v>Recurring</v>
      </c>
    </row>
    <row r="227" spans="1:36" x14ac:dyDescent="0.2">
      <c r="A227" s="2" t="s">
        <v>67</v>
      </c>
      <c r="B227" s="44" t="str">
        <f>B113</f>
        <v>State, Federal, or Other?</v>
      </c>
      <c r="C227" s="87"/>
      <c r="D227" s="290" t="str">
        <f t="shared" ref="D227:AJ227" si="32">D126</f>
        <v>State</v>
      </c>
      <c r="E227" s="291" t="str">
        <f t="shared" si="32"/>
        <v>State</v>
      </c>
      <c r="F227" s="290" t="str">
        <f t="shared" si="32"/>
        <v>State</v>
      </c>
      <c r="G227" s="291" t="str">
        <f t="shared" si="32"/>
        <v>State</v>
      </c>
      <c r="H227" s="290" t="str">
        <f t="shared" si="32"/>
        <v>State</v>
      </c>
      <c r="I227" s="291" t="str">
        <f t="shared" si="32"/>
        <v>Other</v>
      </c>
      <c r="J227" s="290" t="str">
        <f t="shared" si="32"/>
        <v>Other</v>
      </c>
      <c r="K227" s="291" t="str">
        <f t="shared" si="32"/>
        <v>Other</v>
      </c>
      <c r="L227" s="290" t="str">
        <f t="shared" si="32"/>
        <v>Other</v>
      </c>
      <c r="M227" s="291" t="str">
        <f t="shared" si="32"/>
        <v>Other</v>
      </c>
      <c r="N227" s="290" t="str">
        <f t="shared" si="32"/>
        <v>Federal</v>
      </c>
      <c r="O227" s="291" t="str">
        <f t="shared" si="32"/>
        <v>Other</v>
      </c>
      <c r="P227" s="290" t="str">
        <f t="shared" si="32"/>
        <v>Other</v>
      </c>
      <c r="Q227" s="291" t="str">
        <f t="shared" si="32"/>
        <v>Other</v>
      </c>
      <c r="R227" s="290" t="str">
        <f t="shared" si="32"/>
        <v>Other</v>
      </c>
      <c r="S227" s="291" t="str">
        <f t="shared" si="32"/>
        <v>Other</v>
      </c>
      <c r="T227" s="290" t="str">
        <f t="shared" si="32"/>
        <v>Other</v>
      </c>
      <c r="U227" s="291" t="str">
        <f t="shared" si="32"/>
        <v>Other</v>
      </c>
      <c r="V227" s="290" t="str">
        <f t="shared" si="32"/>
        <v>Other</v>
      </c>
      <c r="W227" s="291" t="str">
        <f t="shared" si="32"/>
        <v>Other</v>
      </c>
      <c r="X227" s="290" t="str">
        <f t="shared" si="32"/>
        <v>Other</v>
      </c>
      <c r="Y227" s="291" t="str">
        <f t="shared" si="32"/>
        <v>Other</v>
      </c>
      <c r="Z227" s="290" t="str">
        <f t="shared" si="32"/>
        <v>Other</v>
      </c>
      <c r="AA227" s="291" t="str">
        <f t="shared" si="32"/>
        <v>Other</v>
      </c>
      <c r="AB227" s="290" t="str">
        <f t="shared" si="32"/>
        <v>Other</v>
      </c>
      <c r="AC227" s="291" t="str">
        <f t="shared" si="32"/>
        <v>Other</v>
      </c>
      <c r="AD227" s="290" t="str">
        <f t="shared" si="32"/>
        <v>Other</v>
      </c>
      <c r="AE227" s="291" t="str">
        <f t="shared" si="32"/>
        <v>Other</v>
      </c>
      <c r="AF227" s="290" t="str">
        <f t="shared" si="32"/>
        <v>Other</v>
      </c>
      <c r="AG227" s="291" t="str">
        <f t="shared" si="32"/>
        <v>Other</v>
      </c>
      <c r="AH227" s="290" t="str">
        <f t="shared" si="32"/>
        <v>Other</v>
      </c>
      <c r="AI227" s="291" t="str">
        <f t="shared" si="32"/>
        <v>Other</v>
      </c>
      <c r="AJ227" s="292" t="str">
        <f t="shared" si="32"/>
        <v>Federal</v>
      </c>
    </row>
    <row r="228" spans="1:36" ht="409.5" x14ac:dyDescent="0.2">
      <c r="A228" s="43" t="s">
        <v>68</v>
      </c>
      <c r="B228" s="44" t="str">
        <f>B114</f>
        <v>State Funded Program Description in the General Appropriations Act</v>
      </c>
      <c r="C228" s="55"/>
      <c r="D228" s="285" t="s">
        <v>516</v>
      </c>
      <c r="E228" s="14" t="s">
        <v>515</v>
      </c>
      <c r="F228" s="290" t="s">
        <v>733</v>
      </c>
      <c r="G228" s="14" t="s">
        <v>445</v>
      </c>
      <c r="H228" s="285" t="s">
        <v>476</v>
      </c>
      <c r="I228" s="14">
        <f t="shared" ref="I228:AJ228" si="33">I146</f>
        <v>0</v>
      </c>
      <c r="J228" s="285" t="str">
        <f t="shared" si="33"/>
        <v xml:space="preserve"> DI Marina, Hunting Island Beach Renourishment, Dillion Welcome Center, State Park Pier Repairs, Oconee Spillway, St. Phillips Island  </v>
      </c>
      <c r="K228" s="14" t="str">
        <f t="shared" si="33"/>
        <v>Sesqui Splash Pad,  Myrtle Beach PHS, Asbestos &amp; Mold Abatement, Dillion Welcome Center, , Kings Mountain Bridge, Dillon Welcome Center</v>
      </c>
      <c r="L228" s="285" t="str">
        <f t="shared" si="33"/>
        <v>Santee Pier Renovation,  Caesars Head, Huntington Beach Educational Building, Edisto Beach Hurricane Matthew, Hunting Island Hurricane Matthew, Di Marina, Di Camper Cabins, Lake Wateree Campground improvements, Huntington Beach Campground Expand, Lake Hartwell Camper Cabins, Hunting Island Campground Improvements,  Table Rock Campground Improvements, Sesqui Restrooms,  Fort Mill Welcome Center, Hardeeville Welcome Center, Hickory Knob Paving, , Dillon Welcome Center, Hunting Island Renourishment, Croft Pier, Little Pee Dee Dam,  Kings Mountain Bridge, Myrtle Beach Paving</v>
      </c>
      <c r="M228" s="14" t="str">
        <f t="shared" si="33"/>
        <v>Caesars Head Greylogs Acq</v>
      </c>
      <c r="N228" s="285">
        <f t="shared" si="33"/>
        <v>0</v>
      </c>
      <c r="O228" s="14" t="str">
        <f t="shared" si="33"/>
        <v>II D State Parks</v>
      </c>
      <c r="P228" s="285" t="str">
        <f t="shared" si="33"/>
        <v>IIB Welcome Center</v>
      </c>
      <c r="Q228" s="14" t="str">
        <f t="shared" si="33"/>
        <v>IB Administrative Services</v>
      </c>
      <c r="R228" s="285" t="str">
        <f t="shared" si="33"/>
        <v>IA Executive Office</v>
      </c>
      <c r="S228" s="14" t="str">
        <f t="shared" si="33"/>
        <v>IID State Parks</v>
      </c>
      <c r="T228" s="285" t="str">
        <f t="shared" si="33"/>
        <v>IIA 2 Advertising</v>
      </c>
      <c r="U228" s="14" t="str">
        <f t="shared" si="33"/>
        <v>IID State Parks</v>
      </c>
      <c r="V228" s="285" t="str">
        <f t="shared" si="33"/>
        <v>IID State Parks</v>
      </c>
      <c r="W228" s="14">
        <f t="shared" si="33"/>
        <v>0</v>
      </c>
      <c r="X228" s="285" t="str">
        <f t="shared" si="33"/>
        <v>IIG State Film Office</v>
      </c>
      <c r="Y228" s="14" t="str">
        <f t="shared" si="33"/>
        <v>IID State Parks</v>
      </c>
      <c r="Z228" s="285" t="str">
        <f t="shared" si="33"/>
        <v>IIA 2 Advertising</v>
      </c>
      <c r="AA228" s="14" t="str">
        <f t="shared" si="33"/>
        <v>IB Administrative Service</v>
      </c>
      <c r="AB228" s="285" t="str">
        <f t="shared" si="33"/>
        <v>IB Administrative Services , IID State Parks</v>
      </c>
      <c r="AC228" s="14" t="str">
        <f t="shared" si="33"/>
        <v>IB Administrative Services</v>
      </c>
      <c r="AD228" s="285" t="str">
        <f t="shared" si="33"/>
        <v>IB Administrative Services</v>
      </c>
      <c r="AE228" s="14" t="str">
        <f t="shared" si="33"/>
        <v>IB Administrative Services  IID State Parks</v>
      </c>
      <c r="AF228" s="285" t="str">
        <f t="shared" si="33"/>
        <v>IB Administrative Services</v>
      </c>
      <c r="AG228" s="14" t="str">
        <f t="shared" si="33"/>
        <v>IID State Parks</v>
      </c>
      <c r="AH228" s="285" t="str">
        <f t="shared" si="33"/>
        <v>I B, Administrative Services</v>
      </c>
      <c r="AI228" s="14" t="str">
        <f t="shared" si="33"/>
        <v>II B Welcome Centers</v>
      </c>
      <c r="AJ228" s="286" t="str">
        <f t="shared" si="33"/>
        <v>IB Administrative Services,  IID State Park Service</v>
      </c>
    </row>
    <row r="229" spans="1:36" x14ac:dyDescent="0.2">
      <c r="A229" s="2" t="s">
        <v>69</v>
      </c>
      <c r="B229" s="44" t="str">
        <f t="shared" ref="B229:AJ229" si="34">B153</f>
        <v xml:space="preserve">Total allowed to spend by END of 2017-18  </v>
      </c>
      <c r="C229" s="49">
        <f t="shared" si="34"/>
        <v>172479422.80000001</v>
      </c>
      <c r="D229" s="229">
        <f t="shared" si="34"/>
        <v>33175564.77</v>
      </c>
      <c r="E229" s="45">
        <f t="shared" si="34"/>
        <v>16475000</v>
      </c>
      <c r="F229" s="229">
        <f t="shared" si="34"/>
        <v>29132955.190000001</v>
      </c>
      <c r="G229" s="45">
        <f t="shared" si="34"/>
        <v>1775000</v>
      </c>
      <c r="H229" s="229">
        <f t="shared" si="34"/>
        <v>939241</v>
      </c>
      <c r="I229" s="45">
        <f t="shared" si="34"/>
        <v>0</v>
      </c>
      <c r="J229" s="229">
        <f t="shared" si="34"/>
        <v>15203481.26</v>
      </c>
      <c r="K229" s="45">
        <f t="shared" si="34"/>
        <v>6737853.75</v>
      </c>
      <c r="L229" s="229">
        <f t="shared" si="34"/>
        <v>12221818.779999999</v>
      </c>
      <c r="M229" s="45">
        <f t="shared" si="34"/>
        <v>8375.65</v>
      </c>
      <c r="N229" s="229">
        <f t="shared" si="34"/>
        <v>0</v>
      </c>
      <c r="O229" s="45">
        <f t="shared" si="34"/>
        <v>28306128</v>
      </c>
      <c r="P229" s="229">
        <f t="shared" si="34"/>
        <v>3659045</v>
      </c>
      <c r="Q229" s="45">
        <f t="shared" si="34"/>
        <v>0</v>
      </c>
      <c r="R229" s="229">
        <f t="shared" si="34"/>
        <v>45000</v>
      </c>
      <c r="S229" s="45">
        <f t="shared" si="34"/>
        <v>0</v>
      </c>
      <c r="T229" s="229">
        <f t="shared" si="34"/>
        <v>1831000</v>
      </c>
      <c r="U229" s="45">
        <f t="shared" si="34"/>
        <v>0</v>
      </c>
      <c r="V229" s="229">
        <f t="shared" si="34"/>
        <v>0</v>
      </c>
      <c r="W229" s="45">
        <f t="shared" si="34"/>
        <v>0</v>
      </c>
      <c r="X229" s="229">
        <f t="shared" si="34"/>
        <v>17047939</v>
      </c>
      <c r="Y229" s="45">
        <f t="shared" si="34"/>
        <v>0</v>
      </c>
      <c r="Z229" s="229">
        <f t="shared" si="34"/>
        <v>0</v>
      </c>
      <c r="AA229" s="45">
        <f t="shared" si="34"/>
        <v>75000</v>
      </c>
      <c r="AB229" s="229">
        <f t="shared" si="34"/>
        <v>45000</v>
      </c>
      <c r="AC229" s="45">
        <f t="shared" si="34"/>
        <v>50000</v>
      </c>
      <c r="AD229" s="229">
        <f t="shared" si="34"/>
        <v>0</v>
      </c>
      <c r="AE229" s="45">
        <f t="shared" si="34"/>
        <v>1852000</v>
      </c>
      <c r="AF229" s="229">
        <f t="shared" si="34"/>
        <v>0</v>
      </c>
      <c r="AG229" s="45">
        <f t="shared" si="34"/>
        <v>0</v>
      </c>
      <c r="AH229" s="229">
        <f t="shared" si="34"/>
        <v>0</v>
      </c>
      <c r="AI229" s="45">
        <f t="shared" si="34"/>
        <v>700000</v>
      </c>
      <c r="AJ229" s="256">
        <f t="shared" si="34"/>
        <v>3199020.4</v>
      </c>
    </row>
    <row r="230" spans="1:36" x14ac:dyDescent="0.2">
      <c r="A230" s="2" t="s">
        <v>70</v>
      </c>
      <c r="B230" s="44" t="s">
        <v>74</v>
      </c>
      <c r="C230" s="49">
        <f t="shared" ref="C230:AJ230" si="35">C214</f>
        <v>140675170.53999999</v>
      </c>
      <c r="D230" s="229">
        <f t="shared" si="35"/>
        <v>31658574.789999999</v>
      </c>
      <c r="E230" s="45">
        <f t="shared" si="35"/>
        <v>16475000</v>
      </c>
      <c r="F230" s="229">
        <f t="shared" si="35"/>
        <v>24584952.490000002</v>
      </c>
      <c r="G230" s="45">
        <f t="shared" si="35"/>
        <v>1775000</v>
      </c>
      <c r="H230" s="229">
        <f t="shared" si="35"/>
        <v>939241</v>
      </c>
      <c r="I230" s="45">
        <f t="shared" si="35"/>
        <v>0</v>
      </c>
      <c r="J230" s="229">
        <f t="shared" si="35"/>
        <v>2203689.66</v>
      </c>
      <c r="K230" s="45">
        <f t="shared" si="35"/>
        <v>2581171.46</v>
      </c>
      <c r="L230" s="229">
        <f t="shared" si="35"/>
        <v>7244949.4900000002</v>
      </c>
      <c r="M230" s="45">
        <f t="shared" si="35"/>
        <v>3375.65</v>
      </c>
      <c r="N230" s="229">
        <f t="shared" si="35"/>
        <v>0</v>
      </c>
      <c r="O230" s="45">
        <f t="shared" si="35"/>
        <v>27808121</v>
      </c>
      <c r="P230" s="229">
        <f t="shared" si="35"/>
        <v>3313560</v>
      </c>
      <c r="Q230" s="45">
        <f t="shared" si="35"/>
        <v>22000</v>
      </c>
      <c r="R230" s="229">
        <f t="shared" si="35"/>
        <v>0</v>
      </c>
      <c r="S230" s="45">
        <f t="shared" si="35"/>
        <v>0</v>
      </c>
      <c r="T230" s="229">
        <f t="shared" si="35"/>
        <v>1447874</v>
      </c>
      <c r="U230" s="45">
        <f t="shared" si="35"/>
        <v>0</v>
      </c>
      <c r="V230" s="229">
        <f t="shared" si="35"/>
        <v>0</v>
      </c>
      <c r="W230" s="45">
        <f t="shared" si="35"/>
        <v>0</v>
      </c>
      <c r="X230" s="229">
        <f t="shared" si="35"/>
        <v>16173498</v>
      </c>
      <c r="Y230" s="45">
        <f t="shared" si="35"/>
        <v>848007</v>
      </c>
      <c r="Z230" s="229">
        <f t="shared" si="35"/>
        <v>0</v>
      </c>
      <c r="AA230" s="45">
        <f t="shared" si="35"/>
        <v>40000</v>
      </c>
      <c r="AB230" s="229">
        <f t="shared" si="35"/>
        <v>40000</v>
      </c>
      <c r="AC230" s="45">
        <f t="shared" si="35"/>
        <v>50000</v>
      </c>
      <c r="AD230" s="229">
        <f t="shared" si="35"/>
        <v>0</v>
      </c>
      <c r="AE230" s="45">
        <f t="shared" si="35"/>
        <v>154000</v>
      </c>
      <c r="AF230" s="229">
        <f t="shared" si="35"/>
        <v>0</v>
      </c>
      <c r="AG230" s="45">
        <f t="shared" si="35"/>
        <v>0</v>
      </c>
      <c r="AH230" s="229">
        <f t="shared" si="35"/>
        <v>0</v>
      </c>
      <c r="AI230" s="45">
        <f t="shared" si="35"/>
        <v>275000</v>
      </c>
      <c r="AJ230" s="256">
        <f t="shared" si="35"/>
        <v>3037156</v>
      </c>
    </row>
    <row r="231" spans="1:36" s="3" customFormat="1" x14ac:dyDescent="0.2">
      <c r="A231" s="2" t="s">
        <v>71</v>
      </c>
      <c r="B231" s="44" t="s">
        <v>75</v>
      </c>
      <c r="C231" s="85">
        <f t="shared" ref="C231:AJ231" si="36">C221</f>
        <v>0</v>
      </c>
      <c r="D231" s="238">
        <f t="shared" si="36"/>
        <v>0</v>
      </c>
      <c r="E231" s="48">
        <f t="shared" si="36"/>
        <v>0</v>
      </c>
      <c r="F231" s="238">
        <f t="shared" si="36"/>
        <v>0</v>
      </c>
      <c r="G231" s="48">
        <f t="shared" si="36"/>
        <v>0</v>
      </c>
      <c r="H231" s="238">
        <f t="shared" si="36"/>
        <v>0</v>
      </c>
      <c r="I231" s="48">
        <f t="shared" si="36"/>
        <v>0</v>
      </c>
      <c r="J231" s="238">
        <f t="shared" si="36"/>
        <v>0</v>
      </c>
      <c r="K231" s="48">
        <f t="shared" si="36"/>
        <v>0</v>
      </c>
      <c r="L231" s="238">
        <f t="shared" si="36"/>
        <v>0</v>
      </c>
      <c r="M231" s="48">
        <f t="shared" si="36"/>
        <v>0</v>
      </c>
      <c r="N231" s="238">
        <f t="shared" si="36"/>
        <v>0</v>
      </c>
      <c r="O231" s="48">
        <f t="shared" si="36"/>
        <v>0</v>
      </c>
      <c r="P231" s="238">
        <f t="shared" si="36"/>
        <v>0</v>
      </c>
      <c r="Q231" s="48">
        <f t="shared" si="36"/>
        <v>0</v>
      </c>
      <c r="R231" s="238">
        <f t="shared" si="36"/>
        <v>0</v>
      </c>
      <c r="S231" s="48">
        <f t="shared" si="36"/>
        <v>0</v>
      </c>
      <c r="T231" s="238">
        <f t="shared" si="36"/>
        <v>0</v>
      </c>
      <c r="U231" s="48">
        <f t="shared" si="36"/>
        <v>0</v>
      </c>
      <c r="V231" s="238">
        <f t="shared" si="36"/>
        <v>0</v>
      </c>
      <c r="W231" s="48">
        <f t="shared" si="36"/>
        <v>0</v>
      </c>
      <c r="X231" s="238">
        <f t="shared" si="36"/>
        <v>0</v>
      </c>
      <c r="Y231" s="48">
        <f t="shared" si="36"/>
        <v>0</v>
      </c>
      <c r="Z231" s="238">
        <f t="shared" si="36"/>
        <v>0</v>
      </c>
      <c r="AA231" s="48">
        <f t="shared" si="36"/>
        <v>0</v>
      </c>
      <c r="AB231" s="238">
        <f t="shared" si="36"/>
        <v>0</v>
      </c>
      <c r="AC231" s="48">
        <f t="shared" si="36"/>
        <v>0</v>
      </c>
      <c r="AD231" s="238">
        <f t="shared" si="36"/>
        <v>0</v>
      </c>
      <c r="AE231" s="48">
        <f t="shared" si="36"/>
        <v>0</v>
      </c>
      <c r="AF231" s="238">
        <f t="shared" si="36"/>
        <v>0</v>
      </c>
      <c r="AG231" s="48">
        <f t="shared" si="36"/>
        <v>0</v>
      </c>
      <c r="AH231" s="238">
        <f t="shared" si="36"/>
        <v>0</v>
      </c>
      <c r="AI231" s="48">
        <f t="shared" si="36"/>
        <v>0</v>
      </c>
      <c r="AJ231" s="269">
        <f t="shared" si="36"/>
        <v>0</v>
      </c>
    </row>
    <row r="232" spans="1:36" s="15" customFormat="1" ht="13.5" thickBot="1" x14ac:dyDescent="0.25">
      <c r="A232" s="2" t="s">
        <v>72</v>
      </c>
      <c r="B232" s="36" t="s">
        <v>76</v>
      </c>
      <c r="C232" s="252">
        <f t="shared" ref="C232:AJ232" si="37">C229-C230-C231</f>
        <v>31804252.26000002</v>
      </c>
      <c r="D232" s="239">
        <f t="shared" si="37"/>
        <v>1516989.9800000004</v>
      </c>
      <c r="E232" s="252">
        <f t="shared" si="37"/>
        <v>0</v>
      </c>
      <c r="F232" s="239">
        <f t="shared" si="37"/>
        <v>4548002.6999999993</v>
      </c>
      <c r="G232" s="252">
        <f t="shared" si="37"/>
        <v>0</v>
      </c>
      <c r="H232" s="239">
        <f t="shared" si="37"/>
        <v>0</v>
      </c>
      <c r="I232" s="252">
        <f t="shared" si="37"/>
        <v>0</v>
      </c>
      <c r="J232" s="239">
        <f t="shared" si="37"/>
        <v>12999791.6</v>
      </c>
      <c r="K232" s="252">
        <f t="shared" si="37"/>
        <v>4156682.29</v>
      </c>
      <c r="L232" s="239">
        <f t="shared" si="37"/>
        <v>4976869.2899999991</v>
      </c>
      <c r="M232" s="252">
        <f t="shared" si="37"/>
        <v>5000</v>
      </c>
      <c r="N232" s="239">
        <f t="shared" si="37"/>
        <v>0</v>
      </c>
      <c r="O232" s="252">
        <f t="shared" si="37"/>
        <v>498007</v>
      </c>
      <c r="P232" s="239">
        <f t="shared" si="37"/>
        <v>345485</v>
      </c>
      <c r="Q232" s="252">
        <f t="shared" si="37"/>
        <v>-22000</v>
      </c>
      <c r="R232" s="239">
        <f t="shared" si="37"/>
        <v>45000</v>
      </c>
      <c r="S232" s="252">
        <f t="shared" si="37"/>
        <v>0</v>
      </c>
      <c r="T232" s="239">
        <f t="shared" si="37"/>
        <v>383126</v>
      </c>
      <c r="U232" s="252">
        <f t="shared" si="37"/>
        <v>0</v>
      </c>
      <c r="V232" s="239">
        <f t="shared" si="37"/>
        <v>0</v>
      </c>
      <c r="W232" s="252">
        <f t="shared" si="37"/>
        <v>0</v>
      </c>
      <c r="X232" s="239">
        <f t="shared" si="37"/>
        <v>874441</v>
      </c>
      <c r="Y232" s="252">
        <f t="shared" si="37"/>
        <v>-848007</v>
      </c>
      <c r="Z232" s="239">
        <f t="shared" si="37"/>
        <v>0</v>
      </c>
      <c r="AA232" s="252">
        <f t="shared" si="37"/>
        <v>35000</v>
      </c>
      <c r="AB232" s="239">
        <f t="shared" si="37"/>
        <v>5000</v>
      </c>
      <c r="AC232" s="252">
        <f t="shared" si="37"/>
        <v>0</v>
      </c>
      <c r="AD232" s="239">
        <f t="shared" si="37"/>
        <v>0</v>
      </c>
      <c r="AE232" s="252">
        <f t="shared" si="37"/>
        <v>1698000</v>
      </c>
      <c r="AF232" s="239">
        <f t="shared" si="37"/>
        <v>0</v>
      </c>
      <c r="AG232" s="252">
        <f t="shared" si="37"/>
        <v>0</v>
      </c>
      <c r="AH232" s="239">
        <f t="shared" si="37"/>
        <v>0</v>
      </c>
      <c r="AI232" s="252">
        <f t="shared" si="37"/>
        <v>425000</v>
      </c>
      <c r="AJ232" s="270">
        <f t="shared" si="37"/>
        <v>161864.39999999991</v>
      </c>
    </row>
    <row r="233" spans="1:36" s="3" customFormat="1" x14ac:dyDescent="0.2">
      <c r="A233" s="2"/>
      <c r="B233" s="4"/>
      <c r="C233" s="60"/>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row>
    <row r="238" spans="1:36" ht="12.75" customHeight="1" x14ac:dyDescent="0.2">
      <c r="A238" s="307" t="s">
        <v>555</v>
      </c>
      <c r="B238" s="307"/>
      <c r="C238" s="273"/>
      <c r="D238" s="274"/>
      <c r="E238" s="274"/>
      <c r="F238" s="274"/>
      <c r="G238" s="275"/>
      <c r="H238" s="275"/>
      <c r="I238" s="274"/>
      <c r="J238" s="274"/>
      <c r="K238" s="274"/>
      <c r="L238" s="274"/>
      <c r="M238" s="275"/>
    </row>
    <row r="239" spans="1:36" x14ac:dyDescent="0.2">
      <c r="A239" s="19" t="s">
        <v>534</v>
      </c>
      <c r="B239" s="306" t="s">
        <v>535</v>
      </c>
      <c r="C239" s="303"/>
      <c r="D239" s="303"/>
      <c r="E239" s="303"/>
      <c r="F239" s="303"/>
      <c r="G239" s="303"/>
      <c r="H239" s="303"/>
      <c r="I239" s="303"/>
      <c r="J239" s="303"/>
      <c r="K239" s="303"/>
      <c r="L239" s="303"/>
      <c r="M239" s="303"/>
    </row>
    <row r="240" spans="1:36" x14ac:dyDescent="0.2">
      <c r="A240" s="19" t="s">
        <v>536</v>
      </c>
      <c r="B240" s="306" t="s">
        <v>596</v>
      </c>
      <c r="C240" s="303"/>
      <c r="D240" s="303"/>
      <c r="E240" s="303"/>
      <c r="F240" s="303"/>
      <c r="G240" s="303"/>
      <c r="H240" s="303"/>
      <c r="I240" s="303"/>
      <c r="J240" s="303"/>
      <c r="K240" s="303"/>
      <c r="L240" s="303"/>
      <c r="M240" s="303"/>
    </row>
    <row r="241" spans="1:31" x14ac:dyDescent="0.2">
      <c r="A241" s="19" t="s">
        <v>565</v>
      </c>
      <c r="B241" s="306" t="s">
        <v>595</v>
      </c>
      <c r="C241" s="303"/>
      <c r="D241" s="303"/>
      <c r="E241" s="303"/>
      <c r="F241" s="303"/>
      <c r="G241" s="303"/>
      <c r="H241" s="303"/>
      <c r="I241" s="303"/>
      <c r="J241" s="303"/>
      <c r="K241" s="303"/>
      <c r="L241" s="303"/>
      <c r="M241" s="303"/>
    </row>
    <row r="242" spans="1:31" ht="27.75" customHeight="1" x14ac:dyDescent="0.2">
      <c r="A242" s="19" t="s">
        <v>686</v>
      </c>
      <c r="B242" s="306" t="s">
        <v>689</v>
      </c>
      <c r="C242" s="303"/>
      <c r="D242" s="303"/>
      <c r="E242" s="303"/>
      <c r="F242" s="303"/>
      <c r="G242" s="303"/>
      <c r="H242" s="303"/>
      <c r="I242" s="303"/>
      <c r="J242" s="303"/>
      <c r="K242" s="303"/>
      <c r="L242" s="303"/>
      <c r="M242" s="303"/>
    </row>
    <row r="243" spans="1:31" ht="27.75" customHeight="1" x14ac:dyDescent="0.2">
      <c r="A243" s="19" t="s">
        <v>687</v>
      </c>
      <c r="B243" s="306" t="s">
        <v>688</v>
      </c>
      <c r="C243" s="303"/>
      <c r="D243" s="303"/>
      <c r="E243" s="303"/>
      <c r="F243" s="303"/>
      <c r="G243" s="303"/>
      <c r="H243" s="303"/>
      <c r="I243" s="303"/>
      <c r="J243" s="303"/>
      <c r="K243" s="303"/>
      <c r="L243" s="303"/>
      <c r="M243" s="303"/>
    </row>
    <row r="246" spans="1:31" ht="12.75" customHeight="1" x14ac:dyDescent="0.2">
      <c r="A246" s="307" t="s">
        <v>323</v>
      </c>
      <c r="B246" s="307"/>
      <c r="D246" s="314" t="s">
        <v>351</v>
      </c>
      <c r="E246" s="314"/>
      <c r="F246" s="274"/>
      <c r="G246" s="275"/>
      <c r="H246" s="275"/>
      <c r="I246" s="274"/>
      <c r="K246" s="307" t="s">
        <v>352</v>
      </c>
      <c r="L246" s="307"/>
      <c r="M246" s="275"/>
      <c r="N246" s="274"/>
      <c r="O246" s="274"/>
      <c r="P246" s="274"/>
      <c r="Q246" s="274"/>
      <c r="R246" s="274"/>
      <c r="S246" s="275"/>
      <c r="T246" s="275"/>
      <c r="U246" s="274"/>
      <c r="V246" s="274"/>
      <c r="W246" s="274"/>
      <c r="X246" s="275"/>
      <c r="Y246" s="275"/>
      <c r="Z246" s="275"/>
      <c r="AA246" s="274"/>
      <c r="AB246" s="274"/>
      <c r="AC246" s="275"/>
      <c r="AD246" s="274"/>
      <c r="AE246" s="275"/>
    </row>
    <row r="247" spans="1:31" x14ac:dyDescent="0.2">
      <c r="A247" s="19" t="s">
        <v>325</v>
      </c>
      <c r="B247" s="112" t="s">
        <v>324</v>
      </c>
      <c r="D247" s="276" t="s">
        <v>566</v>
      </c>
      <c r="E247" s="191"/>
      <c r="F247" s="191"/>
      <c r="G247" s="190"/>
      <c r="H247" s="190"/>
      <c r="I247" s="191"/>
      <c r="K247" s="278" t="s">
        <v>593</v>
      </c>
    </row>
    <row r="248" spans="1:31" ht="57" customHeight="1" x14ac:dyDescent="0.2">
      <c r="D248" s="277">
        <v>49.3</v>
      </c>
      <c r="E248" s="305" t="s">
        <v>594</v>
      </c>
      <c r="F248" s="303"/>
      <c r="G248" s="303"/>
      <c r="H248" s="303"/>
      <c r="I248" s="303"/>
      <c r="K248" s="280">
        <v>118.16</v>
      </c>
      <c r="L248" s="315" t="s">
        <v>592</v>
      </c>
      <c r="M248" s="316"/>
      <c r="N248" s="316"/>
      <c r="O248" s="316"/>
      <c r="P248" s="316"/>
      <c r="Q248" s="316"/>
      <c r="R248" s="316"/>
      <c r="S248" s="316"/>
      <c r="T248" s="316"/>
      <c r="U248" s="316"/>
      <c r="V248" s="316"/>
      <c r="W248" s="316"/>
      <c r="X248" s="316"/>
      <c r="Y248" s="316"/>
      <c r="Z248" s="316"/>
      <c r="AA248" s="316"/>
      <c r="AB248" s="316"/>
      <c r="AC248" s="316"/>
      <c r="AD248" s="316"/>
      <c r="AE248" s="316"/>
    </row>
    <row r="249" spans="1:31" x14ac:dyDescent="0.2">
      <c r="A249" s="128" t="s">
        <v>326</v>
      </c>
      <c r="B249" s="63" t="s">
        <v>327</v>
      </c>
      <c r="D249" s="128">
        <v>118.14</v>
      </c>
      <c r="E249" s="306" t="s">
        <v>492</v>
      </c>
      <c r="F249" s="303"/>
      <c r="G249" s="303"/>
      <c r="H249" s="303"/>
      <c r="I249" s="303"/>
      <c r="K249" s="280"/>
      <c r="L249" s="119"/>
      <c r="M249" s="191"/>
      <c r="N249" s="191"/>
      <c r="O249" s="191"/>
      <c r="P249" s="191"/>
      <c r="Q249" s="191"/>
      <c r="R249" s="191"/>
      <c r="S249" s="191"/>
      <c r="T249" s="191"/>
      <c r="U249" s="191"/>
      <c r="V249" s="191"/>
      <c r="W249" s="191"/>
      <c r="X249" s="191"/>
      <c r="Y249" s="191"/>
      <c r="Z249" s="191"/>
      <c r="AA249" s="191"/>
      <c r="AB249" s="191"/>
      <c r="AC249" s="191"/>
      <c r="AD249" s="191"/>
      <c r="AE249" s="191"/>
    </row>
    <row r="250" spans="1:31" x14ac:dyDescent="0.2">
      <c r="A250" s="128" t="s">
        <v>328</v>
      </c>
      <c r="B250" s="112" t="s">
        <v>329</v>
      </c>
      <c r="D250" s="128">
        <v>118.14</v>
      </c>
      <c r="E250" s="306" t="s">
        <v>493</v>
      </c>
      <c r="F250" s="303"/>
      <c r="G250" s="303"/>
      <c r="H250" s="303"/>
      <c r="I250" s="303"/>
      <c r="K250" s="278" t="s">
        <v>566</v>
      </c>
      <c r="M250" s="191"/>
      <c r="N250" s="191"/>
      <c r="O250" s="191"/>
      <c r="P250" s="191"/>
      <c r="Q250" s="191"/>
      <c r="R250" s="191"/>
      <c r="S250" s="191"/>
      <c r="T250" s="191"/>
      <c r="U250" s="191"/>
      <c r="V250" s="191"/>
      <c r="W250" s="191"/>
      <c r="X250" s="191"/>
      <c r="Y250" s="191"/>
      <c r="Z250" s="191"/>
      <c r="AA250" s="191"/>
      <c r="AB250" s="191"/>
      <c r="AC250" s="191"/>
      <c r="AD250" s="191"/>
      <c r="AE250" s="191"/>
    </row>
    <row r="251" spans="1:31" ht="27.75" customHeight="1" x14ac:dyDescent="0.2">
      <c r="A251" s="128" t="s">
        <v>332</v>
      </c>
      <c r="B251" s="112" t="s">
        <v>331</v>
      </c>
      <c r="D251" s="128">
        <v>118.14</v>
      </c>
      <c r="E251" s="306" t="s">
        <v>494</v>
      </c>
      <c r="F251" s="303"/>
      <c r="G251" s="303"/>
      <c r="H251" s="303"/>
      <c r="I251" s="303"/>
      <c r="K251" s="128">
        <v>49.3</v>
      </c>
      <c r="L251" s="317" t="s">
        <v>736</v>
      </c>
      <c r="M251" s="316"/>
      <c r="N251" s="316"/>
      <c r="O251" s="316"/>
      <c r="P251" s="316"/>
      <c r="Q251" s="316"/>
      <c r="R251" s="316"/>
      <c r="S251" s="316"/>
      <c r="T251" s="316"/>
      <c r="U251" s="316"/>
      <c r="V251" s="316"/>
      <c r="W251" s="316"/>
      <c r="X251" s="316"/>
      <c r="Y251" s="316"/>
      <c r="Z251" s="316"/>
      <c r="AA251" s="316"/>
      <c r="AB251" s="316"/>
      <c r="AC251" s="316"/>
      <c r="AD251" s="316"/>
      <c r="AE251" s="316"/>
    </row>
    <row r="252" spans="1:31" x14ac:dyDescent="0.2">
      <c r="A252" s="128" t="s">
        <v>333</v>
      </c>
      <c r="B252" s="63" t="s">
        <v>334</v>
      </c>
      <c r="D252" s="128" t="s">
        <v>495</v>
      </c>
      <c r="E252" s="306" t="s">
        <v>496</v>
      </c>
      <c r="F252" s="303"/>
      <c r="G252" s="303"/>
      <c r="H252" s="303"/>
      <c r="I252" s="303"/>
      <c r="K252" s="128">
        <v>118.14</v>
      </c>
      <c r="L252" s="317" t="s">
        <v>591</v>
      </c>
      <c r="M252" s="316"/>
      <c r="N252" s="316"/>
      <c r="O252" s="316"/>
      <c r="P252" s="316"/>
      <c r="Q252" s="316"/>
      <c r="R252" s="316"/>
      <c r="S252" s="316"/>
      <c r="T252" s="316"/>
      <c r="U252" s="316"/>
      <c r="V252" s="316"/>
      <c r="W252" s="316"/>
      <c r="X252" s="316"/>
      <c r="Y252" s="316"/>
      <c r="Z252" s="316"/>
      <c r="AA252" s="316"/>
      <c r="AB252" s="316"/>
      <c r="AC252" s="316"/>
      <c r="AD252" s="316"/>
      <c r="AE252" s="316"/>
    </row>
    <row r="253" spans="1:31" x14ac:dyDescent="0.2">
      <c r="A253" s="128" t="s">
        <v>335</v>
      </c>
      <c r="B253" s="112" t="s">
        <v>537</v>
      </c>
      <c r="D253" s="128" t="s">
        <v>495</v>
      </c>
      <c r="E253" s="306" t="s">
        <v>539</v>
      </c>
      <c r="F253" s="303"/>
      <c r="G253" s="303"/>
      <c r="H253" s="303"/>
      <c r="I253" s="303"/>
      <c r="K253" s="279" t="s">
        <v>567</v>
      </c>
      <c r="M253" s="191"/>
      <c r="N253" s="191"/>
      <c r="O253" s="191"/>
      <c r="P253" s="191"/>
      <c r="Q253" s="191"/>
      <c r="R253" s="191"/>
      <c r="S253" s="191"/>
      <c r="T253" s="191"/>
      <c r="U253" s="191"/>
      <c r="V253" s="191"/>
      <c r="W253" s="191"/>
      <c r="X253" s="191"/>
      <c r="Y253" s="191"/>
      <c r="Z253" s="191"/>
      <c r="AA253" s="191"/>
      <c r="AB253" s="191"/>
      <c r="AC253" s="191"/>
      <c r="AD253" s="191"/>
      <c r="AE253" s="191"/>
    </row>
    <row r="254" spans="1:31" ht="81.75" customHeight="1" x14ac:dyDescent="0.2">
      <c r="A254" s="128" t="s">
        <v>508</v>
      </c>
      <c r="B254" s="112" t="s">
        <v>512</v>
      </c>
      <c r="D254" s="128">
        <v>117.14</v>
      </c>
      <c r="E254" s="306" t="s">
        <v>568</v>
      </c>
      <c r="F254" s="303"/>
      <c r="G254" s="303"/>
      <c r="H254" s="303"/>
      <c r="I254" s="303"/>
      <c r="K254" s="128">
        <v>118.16</v>
      </c>
      <c r="L254" s="317" t="s">
        <v>590</v>
      </c>
      <c r="M254" s="316"/>
      <c r="N254" s="316"/>
      <c r="O254" s="316"/>
      <c r="P254" s="316"/>
      <c r="Q254" s="316"/>
      <c r="R254" s="316"/>
      <c r="S254" s="316"/>
      <c r="T254" s="316"/>
      <c r="U254" s="316"/>
      <c r="V254" s="316"/>
      <c r="W254" s="316"/>
      <c r="X254" s="316"/>
      <c r="Y254" s="316"/>
      <c r="Z254" s="316"/>
      <c r="AA254" s="316"/>
      <c r="AB254" s="316"/>
      <c r="AC254" s="316"/>
      <c r="AD254" s="316"/>
      <c r="AE254" s="316"/>
    </row>
    <row r="255" spans="1:31" ht="14.25" customHeight="1" x14ac:dyDescent="0.2">
      <c r="A255" s="128" t="s">
        <v>509</v>
      </c>
      <c r="B255" s="112" t="s">
        <v>511</v>
      </c>
      <c r="D255" s="63" t="s">
        <v>567</v>
      </c>
      <c r="E255" s="191"/>
      <c r="F255" s="191"/>
      <c r="G255" s="190"/>
      <c r="H255" s="190"/>
      <c r="I255" s="191"/>
      <c r="K255" s="128" t="s">
        <v>517</v>
      </c>
      <c r="L255" s="317" t="s">
        <v>589</v>
      </c>
      <c r="M255" s="316"/>
      <c r="N255" s="316"/>
      <c r="O255" s="316"/>
      <c r="P255" s="316"/>
      <c r="Q255" s="316"/>
      <c r="R255" s="316"/>
      <c r="S255" s="316"/>
      <c r="T255" s="316"/>
      <c r="U255" s="316"/>
      <c r="V255" s="316"/>
      <c r="W255" s="316"/>
      <c r="X255" s="316"/>
      <c r="Y255" s="316"/>
      <c r="Z255" s="316"/>
      <c r="AA255" s="316"/>
      <c r="AB255" s="316"/>
      <c r="AC255" s="316"/>
      <c r="AD255" s="316"/>
      <c r="AE255" s="316"/>
    </row>
    <row r="256" spans="1:31" ht="42.75" customHeight="1" x14ac:dyDescent="0.2">
      <c r="A256" s="128" t="s">
        <v>510</v>
      </c>
      <c r="B256" s="112" t="s">
        <v>538</v>
      </c>
      <c r="D256" s="128">
        <v>118.16</v>
      </c>
      <c r="E256" s="306" t="s">
        <v>497</v>
      </c>
      <c r="F256" s="303"/>
      <c r="G256" s="303"/>
      <c r="H256" s="303"/>
      <c r="I256" s="303"/>
      <c r="K256" s="128">
        <v>117.111</v>
      </c>
      <c r="L256" s="317" t="s">
        <v>588</v>
      </c>
      <c r="M256" s="316"/>
      <c r="N256" s="316"/>
      <c r="O256" s="316"/>
      <c r="P256" s="316"/>
      <c r="Q256" s="316"/>
      <c r="R256" s="316"/>
      <c r="S256" s="316"/>
      <c r="T256" s="316"/>
      <c r="U256" s="316"/>
      <c r="V256" s="316"/>
      <c r="W256" s="316"/>
      <c r="X256" s="316"/>
      <c r="Y256" s="316"/>
      <c r="Z256" s="316"/>
      <c r="AA256" s="316"/>
      <c r="AB256" s="316"/>
      <c r="AC256" s="316"/>
      <c r="AD256" s="316"/>
      <c r="AE256" s="316"/>
    </row>
    <row r="257" spans="1:31" x14ac:dyDescent="0.2">
      <c r="A257" s="128" t="s">
        <v>513</v>
      </c>
      <c r="B257" s="112" t="s">
        <v>514</v>
      </c>
      <c r="D257" s="128">
        <v>118.16</v>
      </c>
      <c r="E257" s="306" t="s">
        <v>498</v>
      </c>
      <c r="F257" s="303"/>
      <c r="G257" s="303"/>
      <c r="H257" s="303"/>
      <c r="I257" s="303"/>
      <c r="K257" s="19"/>
      <c r="L257" s="279"/>
      <c r="M257" s="191"/>
      <c r="N257" s="191"/>
      <c r="O257" s="191"/>
      <c r="P257" s="191"/>
      <c r="Q257" s="191"/>
      <c r="R257" s="191"/>
      <c r="S257" s="191"/>
      <c r="T257" s="191"/>
      <c r="U257" s="191"/>
      <c r="V257" s="191"/>
      <c r="W257" s="191"/>
      <c r="X257" s="191"/>
      <c r="Y257" s="191"/>
      <c r="Z257" s="191"/>
      <c r="AA257" s="191"/>
      <c r="AB257" s="191"/>
      <c r="AC257" s="191"/>
      <c r="AD257" s="191"/>
      <c r="AE257" s="191"/>
    </row>
    <row r="258" spans="1:31" x14ac:dyDescent="0.2">
      <c r="A258" s="128" t="s">
        <v>330</v>
      </c>
      <c r="B258" s="112" t="s">
        <v>336</v>
      </c>
      <c r="D258" s="128">
        <v>118.16</v>
      </c>
      <c r="E258" s="306" t="s">
        <v>499</v>
      </c>
      <c r="F258" s="303"/>
      <c r="G258" s="303"/>
      <c r="H258" s="303"/>
      <c r="I258" s="303"/>
      <c r="K258" s="279" t="s">
        <v>587</v>
      </c>
      <c r="M258" s="191"/>
      <c r="N258" s="191"/>
      <c r="O258" s="191"/>
      <c r="P258" s="191"/>
      <c r="Q258" s="191"/>
      <c r="R258" s="191"/>
      <c r="S258" s="191"/>
      <c r="T258" s="191"/>
      <c r="U258" s="191"/>
      <c r="V258" s="191"/>
      <c r="W258" s="191"/>
      <c r="X258" s="191"/>
      <c r="Y258" s="191"/>
      <c r="Z258" s="191"/>
      <c r="AA258" s="191"/>
      <c r="AB258" s="191"/>
      <c r="AC258" s="191"/>
      <c r="AD258" s="191"/>
      <c r="AE258" s="191"/>
    </row>
    <row r="259" spans="1:31" ht="26.25" customHeight="1" x14ac:dyDescent="0.2">
      <c r="A259" s="128" t="s">
        <v>337</v>
      </c>
      <c r="B259" s="112" t="s">
        <v>338</v>
      </c>
      <c r="D259" s="128">
        <v>118.16</v>
      </c>
      <c r="E259" s="306" t="s">
        <v>500</v>
      </c>
      <c r="F259" s="303"/>
      <c r="G259" s="303"/>
      <c r="H259" s="303"/>
      <c r="I259" s="303"/>
      <c r="K259" s="128">
        <v>49.3</v>
      </c>
      <c r="L259" s="317" t="s">
        <v>736</v>
      </c>
      <c r="M259" s="316"/>
      <c r="N259" s="316"/>
      <c r="O259" s="316"/>
      <c r="P259" s="316"/>
      <c r="Q259" s="316"/>
      <c r="R259" s="316"/>
      <c r="S259" s="316"/>
      <c r="T259" s="316"/>
      <c r="U259" s="316"/>
      <c r="V259" s="316"/>
      <c r="W259" s="316"/>
      <c r="X259" s="316"/>
      <c r="Y259" s="316"/>
      <c r="Z259" s="316"/>
      <c r="AA259" s="316"/>
      <c r="AB259" s="316"/>
      <c r="AC259" s="316"/>
      <c r="AD259" s="316"/>
      <c r="AE259" s="316"/>
    </row>
    <row r="260" spans="1:31" ht="42" customHeight="1" x14ac:dyDescent="0.2">
      <c r="A260" s="128" t="s">
        <v>339</v>
      </c>
      <c r="B260" s="112" t="s">
        <v>340</v>
      </c>
      <c r="D260" s="128">
        <v>118.16</v>
      </c>
      <c r="E260" s="306" t="s">
        <v>501</v>
      </c>
      <c r="F260" s="303"/>
      <c r="G260" s="303"/>
      <c r="H260" s="303"/>
      <c r="I260" s="303"/>
      <c r="K260" s="128">
        <v>117.114</v>
      </c>
      <c r="L260" s="318" t="s">
        <v>586</v>
      </c>
      <c r="M260" s="316"/>
      <c r="N260" s="316"/>
      <c r="O260" s="316"/>
      <c r="P260" s="316"/>
      <c r="Q260" s="316"/>
      <c r="R260" s="316"/>
      <c r="S260" s="316"/>
      <c r="T260" s="316"/>
      <c r="U260" s="316"/>
      <c r="V260" s="316"/>
      <c r="W260" s="316"/>
      <c r="X260" s="316"/>
      <c r="Y260" s="316"/>
      <c r="Z260" s="316"/>
      <c r="AA260" s="316"/>
      <c r="AB260" s="316"/>
      <c r="AC260" s="316"/>
      <c r="AD260" s="316"/>
      <c r="AE260" s="316"/>
    </row>
    <row r="261" spans="1:31" ht="77.25" customHeight="1" x14ac:dyDescent="0.2">
      <c r="A261" s="128" t="s">
        <v>341</v>
      </c>
      <c r="B261" s="112" t="s">
        <v>342</v>
      </c>
      <c r="D261" s="128">
        <v>118.16</v>
      </c>
      <c r="E261" s="306" t="s">
        <v>502</v>
      </c>
      <c r="F261" s="303"/>
      <c r="G261" s="303"/>
      <c r="H261" s="303"/>
      <c r="I261" s="303"/>
      <c r="K261" s="128">
        <v>118.16</v>
      </c>
      <c r="L261" s="317" t="s">
        <v>737</v>
      </c>
      <c r="M261" s="316"/>
      <c r="N261" s="316"/>
      <c r="O261" s="316"/>
      <c r="P261" s="316"/>
      <c r="Q261" s="316"/>
      <c r="R261" s="316"/>
      <c r="S261" s="316"/>
      <c r="T261" s="316"/>
      <c r="U261" s="316"/>
      <c r="V261" s="316"/>
      <c r="W261" s="316"/>
      <c r="X261" s="316"/>
      <c r="Y261" s="316"/>
      <c r="Z261" s="316"/>
      <c r="AA261" s="316"/>
      <c r="AB261" s="316"/>
      <c r="AC261" s="316"/>
      <c r="AD261" s="316"/>
      <c r="AE261" s="316"/>
    </row>
    <row r="262" spans="1:31" x14ac:dyDescent="0.2">
      <c r="A262" s="128" t="s">
        <v>343</v>
      </c>
      <c r="B262" s="112" t="s">
        <v>344</v>
      </c>
      <c r="D262" s="128">
        <v>118.16</v>
      </c>
      <c r="E262" s="306" t="s">
        <v>503</v>
      </c>
      <c r="F262" s="303"/>
      <c r="G262" s="303"/>
      <c r="H262" s="303"/>
      <c r="I262" s="303"/>
    </row>
    <row r="263" spans="1:31" x14ac:dyDescent="0.2">
      <c r="A263" s="128" t="s">
        <v>345</v>
      </c>
      <c r="B263" s="112" t="s">
        <v>346</v>
      </c>
      <c r="D263" s="128">
        <v>118.16</v>
      </c>
      <c r="E263" s="306" t="s">
        <v>504</v>
      </c>
      <c r="F263" s="303"/>
      <c r="G263" s="303"/>
      <c r="H263" s="303"/>
      <c r="I263" s="303"/>
    </row>
    <row r="264" spans="1:31" x14ac:dyDescent="0.2">
      <c r="A264" s="128"/>
      <c r="D264" s="128">
        <v>118.16</v>
      </c>
      <c r="E264" s="306" t="s">
        <v>505</v>
      </c>
      <c r="F264" s="303"/>
      <c r="G264" s="303"/>
      <c r="H264" s="303"/>
      <c r="I264" s="303"/>
    </row>
    <row r="265" spans="1:31" x14ac:dyDescent="0.2">
      <c r="A265" s="128" t="s">
        <v>347</v>
      </c>
      <c r="B265" s="63" t="s">
        <v>348</v>
      </c>
      <c r="D265" s="128">
        <v>118.16</v>
      </c>
      <c r="E265" s="306" t="s">
        <v>506</v>
      </c>
      <c r="F265" s="303"/>
      <c r="G265" s="303"/>
      <c r="H265" s="303"/>
      <c r="I265" s="303"/>
    </row>
    <row r="266" spans="1:31" x14ac:dyDescent="0.2">
      <c r="A266" s="128" t="s">
        <v>349</v>
      </c>
      <c r="B266" s="112" t="s">
        <v>350</v>
      </c>
      <c r="D266" s="128">
        <v>49.8</v>
      </c>
      <c r="E266" s="306" t="s">
        <v>507</v>
      </c>
      <c r="F266" s="303"/>
      <c r="G266" s="303"/>
      <c r="H266" s="303"/>
      <c r="I266" s="303"/>
    </row>
    <row r="267" spans="1:31" x14ac:dyDescent="0.2">
      <c r="D267" s="128">
        <v>49.14</v>
      </c>
      <c r="E267" s="306" t="s">
        <v>734</v>
      </c>
      <c r="F267" s="303"/>
      <c r="G267" s="303"/>
      <c r="H267" s="303"/>
      <c r="I267" s="303"/>
    </row>
    <row r="268" spans="1:31" ht="12.75" customHeight="1" x14ac:dyDescent="0.2">
      <c r="D268" s="128" t="s">
        <v>517</v>
      </c>
      <c r="E268" s="306" t="s">
        <v>518</v>
      </c>
      <c r="F268" s="303"/>
      <c r="G268" s="303"/>
      <c r="H268" s="303"/>
      <c r="I268" s="303"/>
    </row>
    <row r="269" spans="1:31" ht="12.75" customHeight="1" x14ac:dyDescent="0.2">
      <c r="D269" s="128" t="s">
        <v>517</v>
      </c>
      <c r="E269" s="306" t="s">
        <v>519</v>
      </c>
      <c r="F269" s="303"/>
      <c r="G269" s="303"/>
      <c r="H269" s="303"/>
      <c r="I269" s="303"/>
    </row>
    <row r="270" spans="1:31" ht="12.75" customHeight="1" x14ac:dyDescent="0.2">
      <c r="D270" s="128" t="s">
        <v>517</v>
      </c>
      <c r="E270" s="306" t="s">
        <v>520</v>
      </c>
      <c r="F270" s="303"/>
      <c r="G270" s="303"/>
      <c r="H270" s="303"/>
      <c r="I270" s="303"/>
    </row>
    <row r="271" spans="1:31" x14ac:dyDescent="0.2">
      <c r="D271" s="128">
        <v>118.14</v>
      </c>
      <c r="E271" s="306" t="s">
        <v>521</v>
      </c>
      <c r="F271" s="303"/>
      <c r="G271" s="303"/>
      <c r="H271" s="303"/>
      <c r="I271" s="303"/>
    </row>
    <row r="272" spans="1:31" x14ac:dyDescent="0.2">
      <c r="D272" s="128">
        <v>118.14</v>
      </c>
      <c r="E272" s="306" t="s">
        <v>522</v>
      </c>
      <c r="F272" s="303"/>
      <c r="G272" s="303"/>
      <c r="H272" s="303"/>
      <c r="I272" s="303"/>
    </row>
    <row r="273" spans="4:9" x14ac:dyDescent="0.2">
      <c r="D273" s="128">
        <v>117.11</v>
      </c>
      <c r="E273" s="306" t="s">
        <v>568</v>
      </c>
      <c r="F273" s="303"/>
      <c r="G273" s="303"/>
      <c r="H273" s="303"/>
      <c r="I273" s="303"/>
    </row>
    <row r="297" spans="2:2" x14ac:dyDescent="0.2">
      <c r="B297" s="121"/>
    </row>
    <row r="309" spans="3:35" ht="12.75" customHeight="1" x14ac:dyDescent="0.2"/>
    <row r="310" spans="3:35" ht="12.75" customHeight="1" x14ac:dyDescent="0.2"/>
    <row r="312" spans="3:35" ht="12.75" customHeight="1" x14ac:dyDescent="0.2"/>
    <row r="313" spans="3:35" s="15" customFormat="1" ht="12.75" customHeight="1" x14ac:dyDescent="0.2">
      <c r="C313" s="120"/>
      <c r="D313" s="119"/>
      <c r="E313" s="119"/>
      <c r="F313" s="119"/>
      <c r="I313" s="119"/>
      <c r="J313" s="119"/>
      <c r="K313" s="119"/>
      <c r="L313" s="119"/>
      <c r="N313" s="119"/>
      <c r="O313" s="119"/>
      <c r="P313" s="119"/>
      <c r="Q313" s="119"/>
      <c r="R313" s="119"/>
      <c r="U313" s="119"/>
      <c r="V313" s="119"/>
      <c r="W313" s="119"/>
      <c r="AA313" s="119"/>
      <c r="AB313" s="119"/>
      <c r="AD313" s="119"/>
      <c r="AI313" s="119"/>
    </row>
    <row r="325" spans="1:2" x14ac:dyDescent="0.2">
      <c r="A325" s="112"/>
    </row>
    <row r="326" spans="1:2" x14ac:dyDescent="0.2">
      <c r="B326" s="110"/>
    </row>
  </sheetData>
  <mergeCells count="46">
    <mergeCell ref="E272:I272"/>
    <mergeCell ref="E273:I273"/>
    <mergeCell ref="L248:AE248"/>
    <mergeCell ref="L251:AE251"/>
    <mergeCell ref="L256:AE256"/>
    <mergeCell ref="L259:AE259"/>
    <mergeCell ref="L261:AE261"/>
    <mergeCell ref="L260:AE260"/>
    <mergeCell ref="L255:AE255"/>
    <mergeCell ref="L254:AE254"/>
    <mergeCell ref="L252:AE252"/>
    <mergeCell ref="E267:I267"/>
    <mergeCell ref="E268:I268"/>
    <mergeCell ref="E269:I269"/>
    <mergeCell ref="E270:I270"/>
    <mergeCell ref="E271:I271"/>
    <mergeCell ref="E262:I262"/>
    <mergeCell ref="E263:I263"/>
    <mergeCell ref="E264:I264"/>
    <mergeCell ref="E265:I265"/>
    <mergeCell ref="E266:I266"/>
    <mergeCell ref="E257:I257"/>
    <mergeCell ref="E258:I258"/>
    <mergeCell ref="E259:I259"/>
    <mergeCell ref="E260:I260"/>
    <mergeCell ref="E261:I261"/>
    <mergeCell ref="E251:I251"/>
    <mergeCell ref="E252:I252"/>
    <mergeCell ref="E253:I253"/>
    <mergeCell ref="E254:I254"/>
    <mergeCell ref="E256:I256"/>
    <mergeCell ref="C1:F1"/>
    <mergeCell ref="A238:B238"/>
    <mergeCell ref="A246:B246"/>
    <mergeCell ref="D246:E246"/>
    <mergeCell ref="B4:M4"/>
    <mergeCell ref="B239:M239"/>
    <mergeCell ref="B240:M240"/>
    <mergeCell ref="B241:M241"/>
    <mergeCell ref="B242:M242"/>
    <mergeCell ref="B243:M243"/>
    <mergeCell ref="E248:I248"/>
    <mergeCell ref="E249:I249"/>
    <mergeCell ref="E250:I250"/>
    <mergeCell ref="K246:L246"/>
    <mergeCell ref="C2:F2"/>
  </mergeCells>
  <conditionalFormatting sqref="B62:B66 B70:B71 B54:B58 B74 B77:B83 B87:B100 B200:B213">
    <cfRule type="expression" dxfId="224" priority="136" stopIfTrue="1">
      <formula>$A54="O"</formula>
    </cfRule>
    <cfRule type="expression" dxfId="223" priority="137" stopIfTrue="1">
      <formula>$A54="S"</formula>
    </cfRule>
  </conditionalFormatting>
  <conditionalFormatting sqref="B62:B66 B70:B71 B54:B58 B74 B77:B83 B87:B100 B200:B213">
    <cfRule type="expression" dxfId="222" priority="138">
      <formula>$A54="O"</formula>
    </cfRule>
    <cfRule type="expression" dxfId="221" priority="139">
      <formula>$A54="S"</formula>
    </cfRule>
    <cfRule type="expression" dxfId="220" priority="140">
      <formula>$A54="G"</formula>
    </cfRule>
  </conditionalFormatting>
  <conditionalFormatting sqref="B167 B183">
    <cfRule type="expression" dxfId="219" priority="131" stopIfTrue="1">
      <formula>$A167="O"</formula>
    </cfRule>
    <cfRule type="expression" dxfId="218" priority="132" stopIfTrue="1">
      <formula>$A167="S"</formula>
    </cfRule>
  </conditionalFormatting>
  <conditionalFormatting sqref="B167 B183">
    <cfRule type="expression" dxfId="217" priority="133">
      <formula>$A167="O"</formula>
    </cfRule>
    <cfRule type="expression" dxfId="216" priority="134">
      <formula>$A167="S"</formula>
    </cfRule>
    <cfRule type="expression" dxfId="215" priority="135">
      <formula>$A167="G"</formula>
    </cfRule>
  </conditionalFormatting>
  <conditionalFormatting sqref="B59">
    <cfRule type="expression" dxfId="214" priority="126" stopIfTrue="1">
      <formula>$A59="O"</formula>
    </cfRule>
    <cfRule type="expression" dxfId="213" priority="127" stopIfTrue="1">
      <formula>$A59="S"</formula>
    </cfRule>
  </conditionalFormatting>
  <conditionalFormatting sqref="B59">
    <cfRule type="expression" dxfId="212" priority="128">
      <formula>$A59="O"</formula>
    </cfRule>
    <cfRule type="expression" dxfId="211" priority="129">
      <formula>$A59="S"</formula>
    </cfRule>
    <cfRule type="expression" dxfId="210" priority="130">
      <formula>$A59="G"</formula>
    </cfRule>
  </conditionalFormatting>
  <conditionalFormatting sqref="B60">
    <cfRule type="expression" dxfId="209" priority="121" stopIfTrue="1">
      <formula>$A60="O"</formula>
    </cfRule>
    <cfRule type="expression" dxfId="208" priority="122" stopIfTrue="1">
      <formula>$A60="S"</formula>
    </cfRule>
  </conditionalFormatting>
  <conditionalFormatting sqref="B60">
    <cfRule type="expression" dxfId="207" priority="123">
      <formula>$A60="O"</formula>
    </cfRule>
    <cfRule type="expression" dxfId="206" priority="124">
      <formula>$A60="S"</formula>
    </cfRule>
    <cfRule type="expression" dxfId="205" priority="125">
      <formula>$A60="G"</formula>
    </cfRule>
  </conditionalFormatting>
  <conditionalFormatting sqref="B61">
    <cfRule type="expression" dxfId="204" priority="116" stopIfTrue="1">
      <formula>$A61="O"</formula>
    </cfRule>
    <cfRule type="expression" dxfId="203" priority="117" stopIfTrue="1">
      <formula>$A61="S"</formula>
    </cfRule>
  </conditionalFormatting>
  <conditionalFormatting sqref="B61">
    <cfRule type="expression" dxfId="202" priority="118">
      <formula>$A61="O"</formula>
    </cfRule>
    <cfRule type="expression" dxfId="201" priority="119">
      <formula>$A61="S"</formula>
    </cfRule>
    <cfRule type="expression" dxfId="200" priority="120">
      <formula>$A61="G"</formula>
    </cfRule>
  </conditionalFormatting>
  <conditionalFormatting sqref="B67">
    <cfRule type="expression" dxfId="199" priority="111" stopIfTrue="1">
      <formula>$A67="O"</formula>
    </cfRule>
    <cfRule type="expression" dxfId="198" priority="112" stopIfTrue="1">
      <formula>$A67="S"</formula>
    </cfRule>
  </conditionalFormatting>
  <conditionalFormatting sqref="B67">
    <cfRule type="expression" dxfId="197" priority="113">
      <formula>$A67="O"</formula>
    </cfRule>
    <cfRule type="expression" dxfId="196" priority="114">
      <formula>$A67="S"</formula>
    </cfRule>
    <cfRule type="expression" dxfId="195" priority="115">
      <formula>$A67="G"</formula>
    </cfRule>
  </conditionalFormatting>
  <conditionalFormatting sqref="B68">
    <cfRule type="expression" dxfId="194" priority="106" stopIfTrue="1">
      <formula>$A68="O"</formula>
    </cfRule>
    <cfRule type="expression" dxfId="193" priority="107" stopIfTrue="1">
      <formula>$A68="S"</formula>
    </cfRule>
  </conditionalFormatting>
  <conditionalFormatting sqref="B68">
    <cfRule type="expression" dxfId="192" priority="108">
      <formula>$A68="O"</formula>
    </cfRule>
    <cfRule type="expression" dxfId="191" priority="109">
      <formula>$A68="S"</formula>
    </cfRule>
    <cfRule type="expression" dxfId="190" priority="110">
      <formula>$A68="G"</formula>
    </cfRule>
  </conditionalFormatting>
  <conditionalFormatting sqref="B69">
    <cfRule type="expression" dxfId="189" priority="101" stopIfTrue="1">
      <formula>$A69="O"</formula>
    </cfRule>
    <cfRule type="expression" dxfId="188" priority="102" stopIfTrue="1">
      <formula>$A69="S"</formula>
    </cfRule>
  </conditionalFormatting>
  <conditionalFormatting sqref="B69">
    <cfRule type="expression" dxfId="187" priority="103">
      <formula>$A69="O"</formula>
    </cfRule>
    <cfRule type="expression" dxfId="186" priority="104">
      <formula>$A69="S"</formula>
    </cfRule>
    <cfRule type="expression" dxfId="185" priority="105">
      <formula>$A69="G"</formula>
    </cfRule>
  </conditionalFormatting>
  <conditionalFormatting sqref="B72">
    <cfRule type="expression" dxfId="184" priority="96" stopIfTrue="1">
      <formula>$A72="O"</formula>
    </cfRule>
    <cfRule type="expression" dxfId="183" priority="97" stopIfTrue="1">
      <formula>$A72="S"</formula>
    </cfRule>
  </conditionalFormatting>
  <conditionalFormatting sqref="B72">
    <cfRule type="expression" dxfId="182" priority="98">
      <formula>$A72="O"</formula>
    </cfRule>
    <cfRule type="expression" dxfId="181" priority="99">
      <formula>$A72="S"</formula>
    </cfRule>
    <cfRule type="expression" dxfId="180" priority="100">
      <formula>$A72="G"</formula>
    </cfRule>
  </conditionalFormatting>
  <conditionalFormatting sqref="B73">
    <cfRule type="expression" dxfId="179" priority="91" stopIfTrue="1">
      <formula>$A73="O"</formula>
    </cfRule>
    <cfRule type="expression" dxfId="178" priority="92" stopIfTrue="1">
      <formula>$A73="S"</formula>
    </cfRule>
  </conditionalFormatting>
  <conditionalFormatting sqref="B73">
    <cfRule type="expression" dxfId="177" priority="93">
      <formula>$A73="O"</formula>
    </cfRule>
    <cfRule type="expression" dxfId="176" priority="94">
      <formula>$A73="S"</formula>
    </cfRule>
    <cfRule type="expression" dxfId="175" priority="95">
      <formula>$A73="G"</formula>
    </cfRule>
  </conditionalFormatting>
  <conditionalFormatting sqref="B75">
    <cfRule type="expression" dxfId="174" priority="86" stopIfTrue="1">
      <formula>$A75="O"</formula>
    </cfRule>
    <cfRule type="expression" dxfId="173" priority="87" stopIfTrue="1">
      <formula>$A75="S"</formula>
    </cfRule>
  </conditionalFormatting>
  <conditionalFormatting sqref="B75">
    <cfRule type="expression" dxfId="172" priority="88">
      <formula>$A75="O"</formula>
    </cfRule>
    <cfRule type="expression" dxfId="171" priority="89">
      <formula>$A75="S"</formula>
    </cfRule>
    <cfRule type="expression" dxfId="170" priority="90">
      <formula>$A75="G"</formula>
    </cfRule>
  </conditionalFormatting>
  <conditionalFormatting sqref="B76">
    <cfRule type="expression" dxfId="169" priority="81" stopIfTrue="1">
      <formula>$A76="O"</formula>
    </cfRule>
    <cfRule type="expression" dxfId="168" priority="82" stopIfTrue="1">
      <formula>$A76="S"</formula>
    </cfRule>
  </conditionalFormatting>
  <conditionalFormatting sqref="B76">
    <cfRule type="expression" dxfId="167" priority="83">
      <formula>$A76="O"</formula>
    </cfRule>
    <cfRule type="expression" dxfId="166" priority="84">
      <formula>$A76="S"</formula>
    </cfRule>
    <cfRule type="expression" dxfId="165" priority="85">
      <formula>$A76="G"</formula>
    </cfRule>
  </conditionalFormatting>
  <conditionalFormatting sqref="B84">
    <cfRule type="expression" dxfId="164" priority="76" stopIfTrue="1">
      <formula>$A84="O"</formula>
    </cfRule>
    <cfRule type="expression" dxfId="163" priority="77" stopIfTrue="1">
      <formula>$A84="S"</formula>
    </cfRule>
  </conditionalFormatting>
  <conditionalFormatting sqref="B84">
    <cfRule type="expression" dxfId="162" priority="78">
      <formula>$A84="O"</formula>
    </cfRule>
    <cfRule type="expression" dxfId="161" priority="79">
      <formula>$A84="S"</formula>
    </cfRule>
    <cfRule type="expression" dxfId="160" priority="80">
      <formula>$A84="G"</formula>
    </cfRule>
  </conditionalFormatting>
  <conditionalFormatting sqref="B85:B86">
    <cfRule type="expression" dxfId="159" priority="71" stopIfTrue="1">
      <formula>$A85="O"</formula>
    </cfRule>
    <cfRule type="expression" dxfId="158" priority="72" stopIfTrue="1">
      <formula>$A85="S"</formula>
    </cfRule>
  </conditionalFormatting>
  <conditionalFormatting sqref="B85:B86">
    <cfRule type="expression" dxfId="157" priority="73">
      <formula>$A85="O"</formula>
    </cfRule>
    <cfRule type="expression" dxfId="156" priority="74">
      <formula>$A85="S"</formula>
    </cfRule>
    <cfRule type="expression" dxfId="155" priority="75">
      <formula>$A85="G"</formula>
    </cfRule>
  </conditionalFormatting>
  <conditionalFormatting sqref="B175:B179 B168:B171">
    <cfRule type="expression" dxfId="154" priority="66" stopIfTrue="1">
      <formula>$A168="O"</formula>
    </cfRule>
    <cfRule type="expression" dxfId="153" priority="67" stopIfTrue="1">
      <formula>$A168="S"</formula>
    </cfRule>
  </conditionalFormatting>
  <conditionalFormatting sqref="B175:B179 B168:B171">
    <cfRule type="expression" dxfId="152" priority="68">
      <formula>$A168="O"</formula>
    </cfRule>
    <cfRule type="expression" dxfId="151" priority="69">
      <formula>$A168="S"</formula>
    </cfRule>
    <cfRule type="expression" dxfId="150" priority="70">
      <formula>$A168="G"</formula>
    </cfRule>
  </conditionalFormatting>
  <conditionalFormatting sqref="B172">
    <cfRule type="expression" dxfId="149" priority="61" stopIfTrue="1">
      <formula>$A172="O"</formula>
    </cfRule>
    <cfRule type="expression" dxfId="148" priority="62" stopIfTrue="1">
      <formula>$A172="S"</formula>
    </cfRule>
  </conditionalFormatting>
  <conditionalFormatting sqref="B172">
    <cfRule type="expression" dxfId="147" priority="63">
      <formula>$A172="O"</formula>
    </cfRule>
    <cfRule type="expression" dxfId="146" priority="64">
      <formula>$A172="S"</formula>
    </cfRule>
    <cfRule type="expression" dxfId="145" priority="65">
      <formula>$A172="G"</formula>
    </cfRule>
  </conditionalFormatting>
  <conditionalFormatting sqref="B173">
    <cfRule type="expression" dxfId="144" priority="56" stopIfTrue="1">
      <formula>$A173="O"</formula>
    </cfRule>
    <cfRule type="expression" dxfId="143" priority="57" stopIfTrue="1">
      <formula>$A173="S"</formula>
    </cfRule>
  </conditionalFormatting>
  <conditionalFormatting sqref="B173">
    <cfRule type="expression" dxfId="142" priority="58">
      <formula>$A173="O"</formula>
    </cfRule>
    <cfRule type="expression" dxfId="141" priority="59">
      <formula>$A173="S"</formula>
    </cfRule>
    <cfRule type="expression" dxfId="140" priority="60">
      <formula>$A173="G"</formula>
    </cfRule>
  </conditionalFormatting>
  <conditionalFormatting sqref="B174">
    <cfRule type="expression" dxfId="139" priority="51" stopIfTrue="1">
      <formula>$A174="O"</formula>
    </cfRule>
    <cfRule type="expression" dxfId="138" priority="52" stopIfTrue="1">
      <formula>$A174="S"</formula>
    </cfRule>
  </conditionalFormatting>
  <conditionalFormatting sqref="B174">
    <cfRule type="expression" dxfId="137" priority="53">
      <formula>$A174="O"</formula>
    </cfRule>
    <cfRule type="expression" dxfId="136" priority="54">
      <formula>$A174="S"</formula>
    </cfRule>
    <cfRule type="expression" dxfId="135" priority="55">
      <formula>$A174="G"</formula>
    </cfRule>
  </conditionalFormatting>
  <conditionalFormatting sqref="B180">
    <cfRule type="expression" dxfId="134" priority="46" stopIfTrue="1">
      <formula>$A180="O"</formula>
    </cfRule>
    <cfRule type="expression" dxfId="133" priority="47" stopIfTrue="1">
      <formula>$A180="S"</formula>
    </cfRule>
  </conditionalFormatting>
  <conditionalFormatting sqref="B180">
    <cfRule type="expression" dxfId="132" priority="48">
      <formula>$A180="O"</formula>
    </cfRule>
    <cfRule type="expression" dxfId="131" priority="49">
      <formula>$A180="S"</formula>
    </cfRule>
    <cfRule type="expression" dxfId="130" priority="50">
      <formula>$A180="G"</formula>
    </cfRule>
  </conditionalFormatting>
  <conditionalFormatting sqref="B181">
    <cfRule type="expression" dxfId="129" priority="41" stopIfTrue="1">
      <formula>$A181="O"</formula>
    </cfRule>
    <cfRule type="expression" dxfId="128" priority="42" stopIfTrue="1">
      <formula>$A181="S"</formula>
    </cfRule>
  </conditionalFormatting>
  <conditionalFormatting sqref="B181">
    <cfRule type="expression" dxfId="127" priority="43">
      <formula>$A181="O"</formula>
    </cfRule>
    <cfRule type="expression" dxfId="126" priority="44">
      <formula>$A181="S"</formula>
    </cfRule>
    <cfRule type="expression" dxfId="125" priority="45">
      <formula>$A181="G"</formula>
    </cfRule>
  </conditionalFormatting>
  <conditionalFormatting sqref="B182">
    <cfRule type="expression" dxfId="124" priority="36" stopIfTrue="1">
      <formula>$A182="O"</formula>
    </cfRule>
    <cfRule type="expression" dxfId="123" priority="37" stopIfTrue="1">
      <formula>$A182="S"</formula>
    </cfRule>
  </conditionalFormatting>
  <conditionalFormatting sqref="B182">
    <cfRule type="expression" dxfId="122" priority="38">
      <formula>$A182="O"</formula>
    </cfRule>
    <cfRule type="expression" dxfId="121" priority="39">
      <formula>$A182="S"</formula>
    </cfRule>
    <cfRule type="expression" dxfId="120" priority="40">
      <formula>$A182="G"</formula>
    </cfRule>
  </conditionalFormatting>
  <conditionalFormatting sqref="B184 B187 B190:B196">
    <cfRule type="expression" dxfId="119" priority="31" stopIfTrue="1">
      <formula>$A184="O"</formula>
    </cfRule>
    <cfRule type="expression" dxfId="118" priority="32" stopIfTrue="1">
      <formula>$A184="S"</formula>
    </cfRule>
  </conditionalFormatting>
  <conditionalFormatting sqref="B184 B187 B190:B196">
    <cfRule type="expression" dxfId="117" priority="33">
      <formula>$A184="O"</formula>
    </cfRule>
    <cfRule type="expression" dxfId="116" priority="34">
      <formula>$A184="S"</formula>
    </cfRule>
    <cfRule type="expression" dxfId="115" priority="35">
      <formula>$A184="G"</formula>
    </cfRule>
  </conditionalFormatting>
  <conditionalFormatting sqref="B185">
    <cfRule type="expression" dxfId="114" priority="26" stopIfTrue="1">
      <formula>$A185="O"</formula>
    </cfRule>
    <cfRule type="expression" dxfId="113" priority="27" stopIfTrue="1">
      <formula>$A185="S"</formula>
    </cfRule>
  </conditionalFormatting>
  <conditionalFormatting sqref="B185">
    <cfRule type="expression" dxfId="112" priority="28">
      <formula>$A185="O"</formula>
    </cfRule>
    <cfRule type="expression" dxfId="111" priority="29">
      <formula>$A185="S"</formula>
    </cfRule>
    <cfRule type="expression" dxfId="110" priority="30">
      <formula>$A185="G"</formula>
    </cfRule>
  </conditionalFormatting>
  <conditionalFormatting sqref="B186">
    <cfRule type="expression" dxfId="109" priority="21" stopIfTrue="1">
      <formula>$A186="O"</formula>
    </cfRule>
    <cfRule type="expression" dxfId="108" priority="22" stopIfTrue="1">
      <formula>$A186="S"</formula>
    </cfRule>
  </conditionalFormatting>
  <conditionalFormatting sqref="B186">
    <cfRule type="expression" dxfId="107" priority="23">
      <formula>$A186="O"</formula>
    </cfRule>
    <cfRule type="expression" dxfId="106" priority="24">
      <formula>$A186="S"</formula>
    </cfRule>
    <cfRule type="expression" dxfId="105" priority="25">
      <formula>$A186="G"</formula>
    </cfRule>
  </conditionalFormatting>
  <conditionalFormatting sqref="B188">
    <cfRule type="expression" dxfId="104" priority="16" stopIfTrue="1">
      <formula>$A188="O"</formula>
    </cfRule>
    <cfRule type="expression" dxfId="103" priority="17" stopIfTrue="1">
      <formula>$A188="S"</formula>
    </cfRule>
  </conditionalFormatting>
  <conditionalFormatting sqref="B188">
    <cfRule type="expression" dxfId="102" priority="18">
      <formula>$A188="O"</formula>
    </cfRule>
    <cfRule type="expression" dxfId="101" priority="19">
      <formula>$A188="S"</formula>
    </cfRule>
    <cfRule type="expression" dxfId="100" priority="20">
      <formula>$A188="G"</formula>
    </cfRule>
  </conditionalFormatting>
  <conditionalFormatting sqref="B189">
    <cfRule type="expression" dxfId="99" priority="11" stopIfTrue="1">
      <formula>$A189="O"</formula>
    </cfRule>
    <cfRule type="expression" dxfId="98" priority="12" stopIfTrue="1">
      <formula>$A189="S"</formula>
    </cfRule>
  </conditionalFormatting>
  <conditionalFormatting sqref="B189">
    <cfRule type="expression" dxfId="97" priority="13">
      <formula>$A189="O"</formula>
    </cfRule>
    <cfRule type="expression" dxfId="96" priority="14">
      <formula>$A189="S"</formula>
    </cfRule>
    <cfRule type="expression" dxfId="95" priority="15">
      <formula>$A189="G"</formula>
    </cfRule>
  </conditionalFormatting>
  <conditionalFormatting sqref="B197">
    <cfRule type="expression" dxfId="94" priority="6" stopIfTrue="1">
      <formula>$A197="O"</formula>
    </cfRule>
    <cfRule type="expression" dxfId="93" priority="7" stopIfTrue="1">
      <formula>$A197="S"</formula>
    </cfRule>
  </conditionalFormatting>
  <conditionalFormatting sqref="B197">
    <cfRule type="expression" dxfId="92" priority="8">
      <formula>$A197="O"</formula>
    </cfRule>
    <cfRule type="expression" dxfId="91" priority="9">
      <formula>$A197="S"</formula>
    </cfRule>
    <cfRule type="expression" dxfId="90" priority="10">
      <formula>$A197="G"</formula>
    </cfRule>
  </conditionalFormatting>
  <conditionalFormatting sqref="B198:B199">
    <cfRule type="expression" dxfId="89" priority="1" stopIfTrue="1">
      <formula>$A198="O"</formula>
    </cfRule>
    <cfRule type="expression" dxfId="88" priority="2" stopIfTrue="1">
      <formula>$A198="S"</formula>
    </cfRule>
  </conditionalFormatting>
  <conditionalFormatting sqref="B198:B199">
    <cfRule type="expression" dxfId="87" priority="3">
      <formula>$A198="O"</formula>
    </cfRule>
    <cfRule type="expression" dxfId="86" priority="4">
      <formula>$A198="S"</formula>
    </cfRule>
    <cfRule type="expression" dxfId="85" priority="5">
      <formula>$A198="G"</formula>
    </cfRule>
  </conditionalFormatting>
  <pageMargins left="0.7" right="0.7" top="0.75" bottom="0.75" header="0.3" footer="0.3"/>
  <pageSetup paperSize="5" scale="25" fitToHeight="0" orientation="landscape" r:id="rId1"/>
  <headerFooter>
    <oddHeader>&amp;C&amp;"Arial,Bold"&amp;14&amp;EComprehensive Strategic Finances&amp;"Arial,Regular"&amp;10&amp;E
&amp;12(Study Step 1: Agency Legal Directives, Plan and Resources)</oddHeader>
  </headerFooter>
  <rowBreaks count="4" manualBreakCount="4">
    <brk id="41" max="16383" man="1"/>
    <brk id="108" max="16383" man="1"/>
    <brk id="119" max="16383" man="1"/>
    <brk id="233"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'[1]Drop Down Options'!#REF!</xm:f>
          </x14:formula1>
          <xm:sqref>D14:AJ14</xm:sqref>
        </x14:dataValidation>
        <x14:dataValidation type="list" allowBlank="1" showInputMessage="1" showErrorMessage="1">
          <x14:formula1>
            <xm:f>'[1]Drop Down Options'!#REF!</xm:f>
          </x14:formula1>
          <xm:sqref>D13:AJ13 D10:AJ11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1"/>
  <sheetViews>
    <sheetView topLeftCell="A49" workbookViewId="0">
      <selection activeCell="A83" sqref="A83:L86"/>
    </sheetView>
  </sheetViews>
  <sheetFormatPr defaultColWidth="9.140625" defaultRowHeight="12.75" outlineLevelCol="1" x14ac:dyDescent="0.2"/>
  <cols>
    <col min="1" max="1" width="40.5703125" style="91" customWidth="1"/>
    <col min="2" max="2" width="18.42578125" style="187" customWidth="1"/>
    <col min="3" max="3" width="16.7109375" style="187" customWidth="1"/>
    <col min="4" max="4" width="14.5703125" style="91" customWidth="1"/>
    <col min="5" max="5" width="9.5703125" style="91" customWidth="1"/>
    <col min="6" max="6" width="15.42578125" style="91" customWidth="1"/>
    <col min="7" max="7" width="15.85546875" style="91" customWidth="1"/>
    <col min="8" max="8" width="15.42578125" style="91" customWidth="1"/>
    <col min="9" max="9" width="16" style="91" customWidth="1"/>
    <col min="10" max="10" width="15.42578125" style="91" customWidth="1"/>
    <col min="11" max="11" width="17" style="91" customWidth="1"/>
    <col min="12" max="12" width="18" style="91" customWidth="1"/>
    <col min="13" max="13" width="53.28515625" style="91" hidden="1" customWidth="1" outlineLevel="1"/>
    <col min="14" max="14" width="31.5703125" style="91" customWidth="1" collapsed="1"/>
    <col min="15" max="15" width="23.7109375" style="91" customWidth="1"/>
    <col min="16" max="16" width="18.5703125" style="91" customWidth="1"/>
    <col min="17" max="17" width="16.7109375" style="91" customWidth="1"/>
    <col min="18" max="18" width="7.5703125" style="91" bestFit="1" customWidth="1"/>
    <col min="19" max="19" width="25.7109375" style="91" customWidth="1"/>
    <col min="20" max="16384" width="9.140625" style="91"/>
  </cols>
  <sheetData>
    <row r="1" spans="1:18" x14ac:dyDescent="0.2">
      <c r="A1" s="1" t="s">
        <v>0</v>
      </c>
      <c r="B1" s="304" t="s">
        <v>740</v>
      </c>
      <c r="C1" s="300"/>
      <c r="D1" s="301"/>
      <c r="E1" s="301"/>
    </row>
    <row r="2" spans="1:18" x14ac:dyDescent="0.2">
      <c r="A2" s="1" t="s">
        <v>1</v>
      </c>
      <c r="B2" s="302">
        <v>43168</v>
      </c>
      <c r="C2" s="300"/>
      <c r="D2" s="301"/>
      <c r="E2" s="301"/>
    </row>
    <row r="3" spans="1:18" x14ac:dyDescent="0.2">
      <c r="A3" s="33"/>
      <c r="B3" s="194"/>
      <c r="C3" s="4"/>
    </row>
    <row r="4" spans="1:18" ht="126.75" customHeight="1" x14ac:dyDescent="0.2">
      <c r="A4" s="338" t="s">
        <v>6</v>
      </c>
      <c r="B4" s="339"/>
      <c r="C4" s="339"/>
      <c r="D4" s="339"/>
      <c r="E4" s="339"/>
      <c r="F4" s="339"/>
      <c r="G4" s="339"/>
      <c r="H4" s="339"/>
      <c r="I4" s="339"/>
      <c r="J4" s="339"/>
      <c r="K4" s="336"/>
      <c r="P4" s="21"/>
      <c r="Q4" s="21"/>
      <c r="R4" s="21"/>
    </row>
    <row r="5" spans="1:18" x14ac:dyDescent="0.2">
      <c r="A5" s="21"/>
      <c r="B5" s="4"/>
      <c r="C5" s="4"/>
      <c r="D5" s="21"/>
      <c r="E5" s="21"/>
      <c r="F5" s="21"/>
      <c r="G5" s="21"/>
      <c r="H5" s="21"/>
      <c r="I5" s="21"/>
      <c r="J5" s="21"/>
      <c r="K5" s="21"/>
      <c r="M5" s="21"/>
      <c r="N5" s="21"/>
      <c r="O5" s="21"/>
      <c r="P5" s="21"/>
      <c r="Q5" s="21"/>
      <c r="R5" s="21"/>
    </row>
    <row r="6" spans="1:18" ht="71.25" customHeight="1" thickBot="1" x14ac:dyDescent="0.25">
      <c r="A6" s="25" t="s">
        <v>22</v>
      </c>
      <c r="B6" s="195" t="s">
        <v>5</v>
      </c>
      <c r="C6" s="196" t="s">
        <v>8</v>
      </c>
      <c r="D6" s="26" t="s">
        <v>18</v>
      </c>
      <c r="E6" s="26" t="s">
        <v>112</v>
      </c>
      <c r="F6" s="26" t="s">
        <v>114</v>
      </c>
      <c r="G6" s="26" t="s">
        <v>115</v>
      </c>
      <c r="H6" s="26" t="s">
        <v>116</v>
      </c>
      <c r="I6" s="26" t="s">
        <v>113</v>
      </c>
      <c r="J6" s="26" t="s">
        <v>723</v>
      </c>
      <c r="K6" s="26" t="s">
        <v>23</v>
      </c>
      <c r="L6" s="97" t="s">
        <v>146</v>
      </c>
      <c r="M6" s="20" t="s">
        <v>269</v>
      </c>
      <c r="N6" s="21"/>
      <c r="O6" s="21"/>
      <c r="P6" s="21"/>
      <c r="Q6" s="21"/>
      <c r="R6" s="21"/>
    </row>
    <row r="7" spans="1:18" x14ac:dyDescent="0.2">
      <c r="A7" s="319" t="s">
        <v>574</v>
      </c>
      <c r="B7" s="321" t="s">
        <v>2</v>
      </c>
      <c r="C7" s="321" t="s">
        <v>9</v>
      </c>
      <c r="D7" s="323" t="s">
        <v>303</v>
      </c>
      <c r="E7" s="126" t="s">
        <v>110</v>
      </c>
      <c r="F7" s="197">
        <v>25333470.239999998</v>
      </c>
      <c r="G7" s="197">
        <v>26094760.349999998</v>
      </c>
      <c r="H7" s="197">
        <v>27727682.989999998</v>
      </c>
      <c r="I7" s="197">
        <v>28567177.389999993</v>
      </c>
      <c r="J7" s="197">
        <v>29298442.470000003</v>
      </c>
      <c r="K7" s="197">
        <v>30393216.462499999</v>
      </c>
      <c r="L7" s="334" t="s">
        <v>193</v>
      </c>
      <c r="M7" s="336" t="s">
        <v>301</v>
      </c>
    </row>
    <row r="8" spans="1:18" ht="13.5" thickBot="1" x14ac:dyDescent="0.25">
      <c r="A8" s="320"/>
      <c r="B8" s="322"/>
      <c r="C8" s="322"/>
      <c r="D8" s="324"/>
      <c r="E8" s="127" t="s">
        <v>111</v>
      </c>
      <c r="F8" s="198">
        <v>22332204.239999998</v>
      </c>
      <c r="G8" s="198">
        <v>24039396.650000002</v>
      </c>
      <c r="H8" s="198">
        <v>26906654.101</v>
      </c>
      <c r="I8" s="198">
        <v>28053715.190000001</v>
      </c>
      <c r="J8" s="198">
        <v>27168600</v>
      </c>
      <c r="K8" s="199"/>
      <c r="L8" s="335"/>
      <c r="M8" s="336"/>
    </row>
    <row r="9" spans="1:18" x14ac:dyDescent="0.2">
      <c r="A9" s="319" t="s">
        <v>575</v>
      </c>
      <c r="B9" s="321" t="s">
        <v>2</v>
      </c>
      <c r="C9" s="321" t="s">
        <v>9</v>
      </c>
      <c r="D9" s="323" t="s">
        <v>303</v>
      </c>
      <c r="E9" s="126" t="s">
        <v>110</v>
      </c>
      <c r="F9" s="200">
        <v>4000000</v>
      </c>
      <c r="G9" s="200">
        <v>4500000</v>
      </c>
      <c r="H9" s="200">
        <v>5000000</v>
      </c>
      <c r="I9" s="200">
        <v>5500000</v>
      </c>
      <c r="J9" s="200">
        <v>6000000</v>
      </c>
      <c r="K9" s="200">
        <v>6500000</v>
      </c>
      <c r="L9" s="334" t="s">
        <v>193</v>
      </c>
      <c r="M9" s="336" t="s">
        <v>300</v>
      </c>
    </row>
    <row r="10" spans="1:18" ht="13.5" thickBot="1" x14ac:dyDescent="0.25">
      <c r="A10" s="320"/>
      <c r="B10" s="322"/>
      <c r="C10" s="322"/>
      <c r="D10" s="324"/>
      <c r="E10" s="127" t="s">
        <v>111</v>
      </c>
      <c r="F10" s="201">
        <v>4139416.84</v>
      </c>
      <c r="G10" s="201">
        <v>4711243.88</v>
      </c>
      <c r="H10" s="201">
        <v>5225486.879999999</v>
      </c>
      <c r="I10" s="201">
        <v>5725666.5299999993</v>
      </c>
      <c r="J10" s="201">
        <v>6041160.6700000009</v>
      </c>
      <c r="K10" s="199"/>
      <c r="L10" s="335"/>
      <c r="M10" s="336"/>
    </row>
    <row r="11" spans="1:18" x14ac:dyDescent="0.2">
      <c r="A11" s="319" t="s">
        <v>576</v>
      </c>
      <c r="B11" s="321" t="s">
        <v>2</v>
      </c>
      <c r="C11" s="321" t="s">
        <v>9</v>
      </c>
      <c r="D11" s="323" t="s">
        <v>303</v>
      </c>
      <c r="E11" s="126" t="s">
        <v>110</v>
      </c>
      <c r="F11" s="202">
        <v>0.66</v>
      </c>
      <c r="G11" s="202">
        <v>0.66</v>
      </c>
      <c r="H11" s="202">
        <v>0.66</v>
      </c>
      <c r="I11" s="202">
        <v>0.66</v>
      </c>
      <c r="J11" s="202">
        <v>0.66</v>
      </c>
      <c r="K11" s="202">
        <v>0.55000000000000004</v>
      </c>
      <c r="L11" s="334" t="s">
        <v>193</v>
      </c>
      <c r="M11" s="336" t="s">
        <v>299</v>
      </c>
    </row>
    <row r="12" spans="1:18" ht="13.5" thickBot="1" x14ac:dyDescent="0.25">
      <c r="A12" s="320"/>
      <c r="B12" s="322"/>
      <c r="C12" s="322"/>
      <c r="D12" s="324"/>
      <c r="E12" s="127" t="s">
        <v>111</v>
      </c>
      <c r="F12" s="203">
        <v>0.66259999999999997</v>
      </c>
      <c r="G12" s="203">
        <v>0.64239999999999997</v>
      </c>
      <c r="H12" s="203">
        <v>0.60260000000000002</v>
      </c>
      <c r="I12" s="203">
        <v>0.61739999999999995</v>
      </c>
      <c r="J12" s="203">
        <v>0.52680000000000005</v>
      </c>
      <c r="K12" s="199"/>
      <c r="L12" s="335"/>
      <c r="M12" s="336"/>
    </row>
    <row r="13" spans="1:18" x14ac:dyDescent="0.2">
      <c r="A13" s="319" t="s">
        <v>577</v>
      </c>
      <c r="B13" s="321" t="s">
        <v>2</v>
      </c>
      <c r="C13" s="321" t="s">
        <v>9</v>
      </c>
      <c r="D13" s="323" t="s">
        <v>303</v>
      </c>
      <c r="E13" s="126" t="s">
        <v>110</v>
      </c>
      <c r="F13" s="202">
        <v>0.33</v>
      </c>
      <c r="G13" s="202">
        <v>0.33</v>
      </c>
      <c r="H13" s="202">
        <v>0.33</v>
      </c>
      <c r="I13" s="202">
        <v>0.33</v>
      </c>
      <c r="J13" s="202">
        <v>0.33</v>
      </c>
      <c r="K13" s="202">
        <v>0.33</v>
      </c>
      <c r="L13" s="334" t="s">
        <v>193</v>
      </c>
      <c r="M13" s="336" t="s">
        <v>299</v>
      </c>
    </row>
    <row r="14" spans="1:18" ht="13.5" thickBot="1" x14ac:dyDescent="0.25">
      <c r="A14" s="320"/>
      <c r="B14" s="322"/>
      <c r="C14" s="322"/>
      <c r="D14" s="324"/>
      <c r="E14" s="127" t="s">
        <v>111</v>
      </c>
      <c r="F14" s="203">
        <v>0.3624</v>
      </c>
      <c r="G14" s="203">
        <v>0.34007180768029971</v>
      </c>
      <c r="H14" s="203">
        <v>0.30520000000000003</v>
      </c>
      <c r="I14" s="203">
        <v>0.2974</v>
      </c>
      <c r="J14" s="203">
        <v>0.31940000000000002</v>
      </c>
      <c r="K14" s="199"/>
      <c r="L14" s="335"/>
      <c r="M14" s="336"/>
    </row>
    <row r="15" spans="1:18" x14ac:dyDescent="0.2">
      <c r="A15" s="319" t="s">
        <v>578</v>
      </c>
      <c r="B15" s="321" t="s">
        <v>2</v>
      </c>
      <c r="C15" s="321" t="s">
        <v>9</v>
      </c>
      <c r="D15" s="323" t="s">
        <v>303</v>
      </c>
      <c r="E15" s="126" t="s">
        <v>110</v>
      </c>
      <c r="F15" s="202">
        <v>0.4</v>
      </c>
      <c r="G15" s="202">
        <v>0.4</v>
      </c>
      <c r="H15" s="202">
        <v>0.4</v>
      </c>
      <c r="I15" s="202">
        <v>0.4</v>
      </c>
      <c r="J15" s="202">
        <v>0.4</v>
      </c>
      <c r="K15" s="202">
        <v>0.4</v>
      </c>
      <c r="L15" s="334" t="s">
        <v>193</v>
      </c>
      <c r="M15" s="336" t="s">
        <v>299</v>
      </c>
    </row>
    <row r="16" spans="1:18" ht="13.5" thickBot="1" x14ac:dyDescent="0.25">
      <c r="A16" s="320"/>
      <c r="B16" s="322"/>
      <c r="C16" s="322"/>
      <c r="D16" s="324"/>
      <c r="E16" s="127" t="s">
        <v>111</v>
      </c>
      <c r="F16" s="203">
        <v>0.33903311187779139</v>
      </c>
      <c r="G16" s="203">
        <v>0.35298529490039338</v>
      </c>
      <c r="H16" s="203">
        <v>0.36231739595379919</v>
      </c>
      <c r="I16" s="203">
        <v>0.37309999999999999</v>
      </c>
      <c r="J16" s="203">
        <v>0.34110000000000001</v>
      </c>
      <c r="K16" s="199"/>
      <c r="L16" s="335"/>
      <c r="M16" s="336"/>
    </row>
    <row r="17" spans="1:13" x14ac:dyDescent="0.2">
      <c r="A17" s="332" t="s">
        <v>579</v>
      </c>
      <c r="B17" s="333" t="s">
        <v>2</v>
      </c>
      <c r="C17" s="333" t="s">
        <v>9</v>
      </c>
      <c r="D17" s="327" t="s">
        <v>303</v>
      </c>
      <c r="E17" s="125" t="s">
        <v>110</v>
      </c>
      <c r="F17" s="204">
        <v>35000</v>
      </c>
      <c r="G17" s="204">
        <v>35000</v>
      </c>
      <c r="H17" s="204">
        <v>35000</v>
      </c>
      <c r="I17" s="204">
        <v>35000</v>
      </c>
      <c r="J17" s="204">
        <v>35000</v>
      </c>
      <c r="K17" s="204">
        <v>36000</v>
      </c>
      <c r="L17" s="337" t="s">
        <v>193</v>
      </c>
      <c r="M17" s="336" t="s">
        <v>298</v>
      </c>
    </row>
    <row r="18" spans="1:13" ht="13.5" thickBot="1" x14ac:dyDescent="0.25">
      <c r="A18" s="320"/>
      <c r="B18" s="322"/>
      <c r="C18" s="322"/>
      <c r="D18" s="324"/>
      <c r="E18" s="127" t="s">
        <v>111</v>
      </c>
      <c r="F18" s="205">
        <v>32592</v>
      </c>
      <c r="G18" s="205">
        <v>31975</v>
      </c>
      <c r="H18" s="205">
        <v>29961</v>
      </c>
      <c r="I18" s="205">
        <v>33532</v>
      </c>
      <c r="J18" s="205">
        <v>35589</v>
      </c>
      <c r="K18" s="199"/>
      <c r="L18" s="335"/>
      <c r="M18" s="336"/>
    </row>
    <row r="19" spans="1:13" x14ac:dyDescent="0.2">
      <c r="A19" s="319" t="s">
        <v>270</v>
      </c>
      <c r="B19" s="321" t="s">
        <v>12</v>
      </c>
      <c r="C19" s="321" t="s">
        <v>9</v>
      </c>
      <c r="D19" s="323" t="s">
        <v>303</v>
      </c>
      <c r="E19" s="126" t="s">
        <v>110</v>
      </c>
      <c r="F19" s="206" t="s">
        <v>721</v>
      </c>
      <c r="G19" s="206" t="s">
        <v>721</v>
      </c>
      <c r="H19" s="206" t="s">
        <v>721</v>
      </c>
      <c r="I19" s="206" t="s">
        <v>721</v>
      </c>
      <c r="J19" s="206" t="s">
        <v>721</v>
      </c>
      <c r="K19" s="206" t="s">
        <v>721</v>
      </c>
      <c r="L19" s="334" t="s">
        <v>193</v>
      </c>
      <c r="M19" s="336" t="s">
        <v>297</v>
      </c>
    </row>
    <row r="20" spans="1:13" ht="13.5" thickBot="1" x14ac:dyDescent="0.25">
      <c r="A20" s="320"/>
      <c r="B20" s="322"/>
      <c r="C20" s="322"/>
      <c r="D20" s="324"/>
      <c r="E20" s="127" t="s">
        <v>111</v>
      </c>
      <c r="F20" s="201">
        <v>107750</v>
      </c>
      <c r="G20" s="201">
        <v>179912</v>
      </c>
      <c r="H20" s="201">
        <v>66785</v>
      </c>
      <c r="I20" s="201">
        <v>178000</v>
      </c>
      <c r="J20" s="201">
        <v>142936</v>
      </c>
      <c r="K20" s="199"/>
      <c r="L20" s="335"/>
      <c r="M20" s="336"/>
    </row>
    <row r="21" spans="1:13" x14ac:dyDescent="0.2">
      <c r="A21" s="319" t="s">
        <v>271</v>
      </c>
      <c r="B21" s="321" t="s">
        <v>12</v>
      </c>
      <c r="C21" s="321" t="s">
        <v>9</v>
      </c>
      <c r="D21" s="323" t="s">
        <v>303</v>
      </c>
      <c r="E21" s="126" t="s">
        <v>110</v>
      </c>
      <c r="F21" s="206" t="s">
        <v>721</v>
      </c>
      <c r="G21" s="206" t="s">
        <v>721</v>
      </c>
      <c r="H21" s="206" t="s">
        <v>721</v>
      </c>
      <c r="I21" s="206" t="s">
        <v>721</v>
      </c>
      <c r="J21" s="206" t="s">
        <v>721</v>
      </c>
      <c r="K21" s="206" t="s">
        <v>721</v>
      </c>
      <c r="L21" s="334" t="s">
        <v>193</v>
      </c>
      <c r="M21" s="336" t="s">
        <v>296</v>
      </c>
    </row>
    <row r="22" spans="1:13" ht="13.5" thickBot="1" x14ac:dyDescent="0.25">
      <c r="A22" s="320"/>
      <c r="B22" s="322"/>
      <c r="C22" s="322"/>
      <c r="D22" s="324"/>
      <c r="E22" s="127" t="s">
        <v>111</v>
      </c>
      <c r="F22" s="201">
        <v>38482</v>
      </c>
      <c r="G22" s="201">
        <v>47316</v>
      </c>
      <c r="H22" s="201">
        <v>44416</v>
      </c>
      <c r="I22" s="201">
        <v>11000</v>
      </c>
      <c r="J22" s="201">
        <v>20914</v>
      </c>
      <c r="K22" s="199"/>
      <c r="L22" s="335"/>
      <c r="M22" s="336"/>
    </row>
    <row r="23" spans="1:13" x14ac:dyDescent="0.2">
      <c r="A23" s="319" t="s">
        <v>580</v>
      </c>
      <c r="B23" s="321" t="s">
        <v>12</v>
      </c>
      <c r="C23" s="321" t="s">
        <v>9</v>
      </c>
      <c r="D23" s="323" t="s">
        <v>303</v>
      </c>
      <c r="E23" s="126" t="s">
        <v>110</v>
      </c>
      <c r="F23" s="206" t="s">
        <v>721</v>
      </c>
      <c r="G23" s="206" t="s">
        <v>721</v>
      </c>
      <c r="H23" s="206" t="s">
        <v>721</v>
      </c>
      <c r="I23" s="206" t="s">
        <v>721</v>
      </c>
      <c r="J23" s="206" t="s">
        <v>721</v>
      </c>
      <c r="K23" s="206" t="s">
        <v>721</v>
      </c>
      <c r="L23" s="334" t="s">
        <v>193</v>
      </c>
      <c r="M23" s="336" t="s">
        <v>296</v>
      </c>
    </row>
    <row r="24" spans="1:13" ht="13.5" thickBot="1" x14ac:dyDescent="0.25">
      <c r="A24" s="320"/>
      <c r="B24" s="322"/>
      <c r="C24" s="322"/>
      <c r="D24" s="324"/>
      <c r="E24" s="127" t="s">
        <v>111</v>
      </c>
      <c r="F24" s="205">
        <v>101869</v>
      </c>
      <c r="G24" s="205">
        <v>102650</v>
      </c>
      <c r="H24" s="205">
        <v>97650</v>
      </c>
      <c r="I24" s="205">
        <v>98950</v>
      </c>
      <c r="J24" s="205">
        <v>110340</v>
      </c>
      <c r="K24" s="199"/>
      <c r="L24" s="335"/>
      <c r="M24" s="336"/>
    </row>
    <row r="25" spans="1:13" x14ac:dyDescent="0.2">
      <c r="A25" s="319" t="s">
        <v>272</v>
      </c>
      <c r="B25" s="321" t="s">
        <v>2</v>
      </c>
      <c r="C25" s="321" t="s">
        <v>9</v>
      </c>
      <c r="D25" s="323" t="s">
        <v>303</v>
      </c>
      <c r="E25" s="126" t="s">
        <v>110</v>
      </c>
      <c r="F25" s="206" t="s">
        <v>721</v>
      </c>
      <c r="G25" s="206" t="s">
        <v>721</v>
      </c>
      <c r="H25" s="206" t="s">
        <v>721</v>
      </c>
      <c r="I25" s="206" t="s">
        <v>721</v>
      </c>
      <c r="J25" s="206" t="s">
        <v>721</v>
      </c>
      <c r="K25" s="206">
        <v>16</v>
      </c>
      <c r="L25" s="334" t="s">
        <v>193</v>
      </c>
      <c r="M25" s="336" t="s">
        <v>295</v>
      </c>
    </row>
    <row r="26" spans="1:13" ht="13.5" thickBot="1" x14ac:dyDescent="0.25">
      <c r="A26" s="320"/>
      <c r="B26" s="322"/>
      <c r="C26" s="322"/>
      <c r="D26" s="324"/>
      <c r="E26" s="127" t="s">
        <v>111</v>
      </c>
      <c r="F26" s="199">
        <v>11</v>
      </c>
      <c r="G26" s="199">
        <v>13</v>
      </c>
      <c r="H26" s="199">
        <v>12</v>
      </c>
      <c r="I26" s="199">
        <v>12</v>
      </c>
      <c r="J26" s="199">
        <v>14</v>
      </c>
      <c r="K26" s="199"/>
      <c r="L26" s="335"/>
      <c r="M26" s="336"/>
    </row>
    <row r="27" spans="1:13" x14ac:dyDescent="0.2">
      <c r="A27" s="319" t="s">
        <v>273</v>
      </c>
      <c r="B27" s="321" t="s">
        <v>2</v>
      </c>
      <c r="C27" s="321" t="s">
        <v>9</v>
      </c>
      <c r="D27" s="323" t="s">
        <v>303</v>
      </c>
      <c r="E27" s="126" t="s">
        <v>110</v>
      </c>
      <c r="F27" s="206" t="s">
        <v>721</v>
      </c>
      <c r="G27" s="206" t="s">
        <v>721</v>
      </c>
      <c r="H27" s="206" t="s">
        <v>721</v>
      </c>
      <c r="I27" s="206" t="s">
        <v>721</v>
      </c>
      <c r="J27" s="206" t="s">
        <v>721</v>
      </c>
      <c r="K27" s="206">
        <v>31</v>
      </c>
      <c r="L27" s="334" t="s">
        <v>193</v>
      </c>
      <c r="M27" s="336" t="s">
        <v>295</v>
      </c>
    </row>
    <row r="28" spans="1:13" ht="13.5" thickBot="1" x14ac:dyDescent="0.25">
      <c r="A28" s="320"/>
      <c r="B28" s="322"/>
      <c r="C28" s="322"/>
      <c r="D28" s="324"/>
      <c r="E28" s="127" t="s">
        <v>111</v>
      </c>
      <c r="F28" s="199">
        <v>11</v>
      </c>
      <c r="G28" s="199">
        <v>18</v>
      </c>
      <c r="H28" s="199">
        <v>19</v>
      </c>
      <c r="I28" s="199">
        <v>18</v>
      </c>
      <c r="J28" s="199">
        <v>27</v>
      </c>
      <c r="K28" s="199"/>
      <c r="L28" s="335"/>
      <c r="M28" s="336"/>
    </row>
    <row r="29" spans="1:13" x14ac:dyDescent="0.2">
      <c r="A29" s="319" t="s">
        <v>274</v>
      </c>
      <c r="B29" s="321" t="s">
        <v>2</v>
      </c>
      <c r="C29" s="321" t="s">
        <v>9</v>
      </c>
      <c r="D29" s="323" t="s">
        <v>303</v>
      </c>
      <c r="E29" s="126" t="s">
        <v>110</v>
      </c>
      <c r="F29" s="206" t="s">
        <v>721</v>
      </c>
      <c r="G29" s="206" t="s">
        <v>721</v>
      </c>
      <c r="H29" s="206" t="s">
        <v>721</v>
      </c>
      <c r="I29" s="206" t="s">
        <v>721</v>
      </c>
      <c r="J29" s="206" t="s">
        <v>721</v>
      </c>
      <c r="K29" s="206">
        <v>271</v>
      </c>
      <c r="L29" s="334" t="s">
        <v>193</v>
      </c>
      <c r="M29" s="336" t="s">
        <v>294</v>
      </c>
    </row>
    <row r="30" spans="1:13" ht="13.5" thickBot="1" x14ac:dyDescent="0.25">
      <c r="A30" s="320"/>
      <c r="B30" s="322"/>
      <c r="C30" s="322"/>
      <c r="D30" s="324"/>
      <c r="E30" s="127" t="s">
        <v>111</v>
      </c>
      <c r="F30" s="199">
        <v>290</v>
      </c>
      <c r="G30" s="199">
        <v>106</v>
      </c>
      <c r="H30" s="199">
        <v>274</v>
      </c>
      <c r="I30" s="199">
        <v>400</v>
      </c>
      <c r="J30" s="199">
        <v>285</v>
      </c>
      <c r="K30" s="199"/>
      <c r="L30" s="335"/>
      <c r="M30" s="336"/>
    </row>
    <row r="31" spans="1:13" x14ac:dyDescent="0.2">
      <c r="A31" s="319" t="s">
        <v>275</v>
      </c>
      <c r="B31" s="321" t="s">
        <v>2</v>
      </c>
      <c r="C31" s="321" t="s">
        <v>9</v>
      </c>
      <c r="D31" s="323" t="s">
        <v>303</v>
      </c>
      <c r="E31" s="126" t="s">
        <v>110</v>
      </c>
      <c r="F31" s="206" t="s">
        <v>721</v>
      </c>
      <c r="G31" s="206" t="s">
        <v>721</v>
      </c>
      <c r="H31" s="206" t="s">
        <v>721</v>
      </c>
      <c r="I31" s="206" t="s">
        <v>721</v>
      </c>
      <c r="J31" s="206">
        <v>4691</v>
      </c>
      <c r="K31" s="206">
        <v>5575</v>
      </c>
      <c r="L31" s="334" t="s">
        <v>193</v>
      </c>
      <c r="M31" s="336" t="s">
        <v>294</v>
      </c>
    </row>
    <row r="32" spans="1:13" ht="13.5" thickBot="1" x14ac:dyDescent="0.25">
      <c r="A32" s="320"/>
      <c r="B32" s="322"/>
      <c r="C32" s="322"/>
      <c r="D32" s="324"/>
      <c r="E32" s="127" t="s">
        <v>111</v>
      </c>
      <c r="F32" s="199">
        <v>1026</v>
      </c>
      <c r="G32" s="199">
        <v>3386</v>
      </c>
      <c r="H32" s="199">
        <v>1323</v>
      </c>
      <c r="I32" s="199">
        <v>2722</v>
      </c>
      <c r="J32" s="199">
        <v>4425</v>
      </c>
      <c r="K32" s="199"/>
      <c r="L32" s="335"/>
      <c r="M32" s="336"/>
    </row>
    <row r="33" spans="1:13" x14ac:dyDescent="0.2">
      <c r="A33" s="319" t="s">
        <v>276</v>
      </c>
      <c r="B33" s="321" t="s">
        <v>2</v>
      </c>
      <c r="C33" s="321" t="s">
        <v>9</v>
      </c>
      <c r="D33" s="323" t="s">
        <v>303</v>
      </c>
      <c r="E33" s="126" t="s">
        <v>110</v>
      </c>
      <c r="F33" s="206" t="s">
        <v>721</v>
      </c>
      <c r="G33" s="206" t="s">
        <v>721</v>
      </c>
      <c r="H33" s="206" t="s">
        <v>721</v>
      </c>
      <c r="I33" s="206" t="s">
        <v>721</v>
      </c>
      <c r="J33" s="206">
        <v>8708</v>
      </c>
      <c r="K33" s="206">
        <v>12705</v>
      </c>
      <c r="L33" s="334" t="s">
        <v>193</v>
      </c>
      <c r="M33" s="336" t="s">
        <v>294</v>
      </c>
    </row>
    <row r="34" spans="1:13" ht="13.5" thickBot="1" x14ac:dyDescent="0.25">
      <c r="A34" s="320"/>
      <c r="B34" s="322"/>
      <c r="C34" s="322"/>
      <c r="D34" s="324"/>
      <c r="E34" s="127" t="s">
        <v>111</v>
      </c>
      <c r="F34" s="199">
        <v>5253</v>
      </c>
      <c r="G34" s="199">
        <v>5461</v>
      </c>
      <c r="H34" s="199">
        <v>5461</v>
      </c>
      <c r="I34" s="199">
        <v>7482</v>
      </c>
      <c r="J34" s="199">
        <v>9902</v>
      </c>
      <c r="K34" s="199"/>
      <c r="L34" s="335"/>
      <c r="M34" s="336"/>
    </row>
    <row r="35" spans="1:13" x14ac:dyDescent="0.2">
      <c r="A35" s="319" t="s">
        <v>277</v>
      </c>
      <c r="B35" s="321" t="s">
        <v>2</v>
      </c>
      <c r="C35" s="321" t="s">
        <v>9</v>
      </c>
      <c r="D35" s="323" t="s">
        <v>303</v>
      </c>
      <c r="E35" s="126" t="s">
        <v>110</v>
      </c>
      <c r="F35" s="207">
        <v>19000</v>
      </c>
      <c r="G35" s="207">
        <v>21300</v>
      </c>
      <c r="H35" s="206">
        <v>17890</v>
      </c>
      <c r="I35" s="207">
        <v>18864</v>
      </c>
      <c r="J35" s="207">
        <v>19000</v>
      </c>
      <c r="K35" s="207">
        <v>15308</v>
      </c>
      <c r="L35" s="334" t="s">
        <v>193</v>
      </c>
      <c r="M35" s="336" t="s">
        <v>293</v>
      </c>
    </row>
    <row r="36" spans="1:13" ht="13.5" thickBot="1" x14ac:dyDescent="0.25">
      <c r="A36" s="320"/>
      <c r="B36" s="322"/>
      <c r="C36" s="322"/>
      <c r="D36" s="324"/>
      <c r="E36" s="127" t="s">
        <v>111</v>
      </c>
      <c r="F36" s="205">
        <v>20463</v>
      </c>
      <c r="G36" s="205">
        <v>21896</v>
      </c>
      <c r="H36" s="205">
        <v>21215</v>
      </c>
      <c r="I36" s="205">
        <v>19960</v>
      </c>
      <c r="J36" s="205">
        <v>16242</v>
      </c>
      <c r="K36" s="199"/>
      <c r="L36" s="335"/>
      <c r="M36" s="336"/>
    </row>
    <row r="37" spans="1:13" x14ac:dyDescent="0.2">
      <c r="A37" s="319" t="s">
        <v>278</v>
      </c>
      <c r="B37" s="321" t="s">
        <v>2</v>
      </c>
      <c r="C37" s="321" t="s">
        <v>9</v>
      </c>
      <c r="D37" s="323" t="s">
        <v>303</v>
      </c>
      <c r="E37" s="126" t="s">
        <v>110</v>
      </c>
      <c r="F37" s="207">
        <v>550000</v>
      </c>
      <c r="G37" s="207">
        <v>553000</v>
      </c>
      <c r="H37" s="207">
        <v>520000</v>
      </c>
      <c r="I37" s="207">
        <v>570000</v>
      </c>
      <c r="J37" s="207">
        <v>650000</v>
      </c>
      <c r="K37" s="207">
        <v>490000</v>
      </c>
      <c r="L37" s="334" t="s">
        <v>193</v>
      </c>
      <c r="M37" s="336" t="s">
        <v>293</v>
      </c>
    </row>
    <row r="38" spans="1:13" ht="13.5" thickBot="1" x14ac:dyDescent="0.25">
      <c r="A38" s="320"/>
      <c r="B38" s="322"/>
      <c r="C38" s="322"/>
      <c r="D38" s="324"/>
      <c r="E38" s="127" t="s">
        <v>111</v>
      </c>
      <c r="F38" s="205">
        <v>555112</v>
      </c>
      <c r="G38" s="205">
        <v>522760</v>
      </c>
      <c r="H38" s="205">
        <v>595681</v>
      </c>
      <c r="I38" s="205">
        <v>657204</v>
      </c>
      <c r="J38" s="205">
        <v>495113</v>
      </c>
      <c r="K38" s="199"/>
      <c r="L38" s="335"/>
      <c r="M38" s="336"/>
    </row>
    <row r="39" spans="1:13" x14ac:dyDescent="0.2">
      <c r="A39" s="319" t="s">
        <v>279</v>
      </c>
      <c r="B39" s="321" t="s">
        <v>12</v>
      </c>
      <c r="C39" s="321" t="s">
        <v>9</v>
      </c>
      <c r="D39" s="323" t="s">
        <v>303</v>
      </c>
      <c r="E39" s="126" t="s">
        <v>110</v>
      </c>
      <c r="F39" s="206" t="s">
        <v>721</v>
      </c>
      <c r="G39" s="206" t="s">
        <v>721</v>
      </c>
      <c r="H39" s="206" t="s">
        <v>721</v>
      </c>
      <c r="I39" s="206" t="s">
        <v>721</v>
      </c>
      <c r="J39" s="206" t="s">
        <v>721</v>
      </c>
      <c r="K39" s="206" t="s">
        <v>721</v>
      </c>
      <c r="L39" s="334" t="s">
        <v>193</v>
      </c>
      <c r="M39" s="336" t="s">
        <v>710</v>
      </c>
    </row>
    <row r="40" spans="1:13" ht="13.5" thickBot="1" x14ac:dyDescent="0.25">
      <c r="A40" s="320"/>
      <c r="B40" s="322"/>
      <c r="C40" s="322"/>
      <c r="D40" s="324"/>
      <c r="E40" s="127" t="s">
        <v>111</v>
      </c>
      <c r="F40" s="201">
        <v>169254.6</v>
      </c>
      <c r="G40" s="201">
        <v>292301</v>
      </c>
      <c r="H40" s="201">
        <v>388924</v>
      </c>
      <c r="I40" s="201">
        <v>421575</v>
      </c>
      <c r="J40" s="201">
        <v>348100</v>
      </c>
      <c r="K40" s="199"/>
      <c r="L40" s="335"/>
      <c r="M40" s="336"/>
    </row>
    <row r="41" spans="1:13" x14ac:dyDescent="0.2">
      <c r="A41" s="319" t="s">
        <v>582</v>
      </c>
      <c r="B41" s="321" t="s">
        <v>12</v>
      </c>
      <c r="C41" s="321" t="s">
        <v>9</v>
      </c>
      <c r="D41" s="323" t="s">
        <v>303</v>
      </c>
      <c r="E41" s="126" t="s">
        <v>110</v>
      </c>
      <c r="F41" s="206" t="s">
        <v>721</v>
      </c>
      <c r="G41" s="206" t="s">
        <v>721</v>
      </c>
      <c r="H41" s="206" t="s">
        <v>721</v>
      </c>
      <c r="I41" s="206" t="s">
        <v>721</v>
      </c>
      <c r="J41" s="206" t="s">
        <v>721</v>
      </c>
      <c r="K41" s="206" t="s">
        <v>721</v>
      </c>
      <c r="L41" s="334" t="s">
        <v>193</v>
      </c>
      <c r="M41" s="336" t="s">
        <v>710</v>
      </c>
    </row>
    <row r="42" spans="1:13" ht="13.5" thickBot="1" x14ac:dyDescent="0.25">
      <c r="A42" s="320"/>
      <c r="B42" s="322"/>
      <c r="C42" s="322"/>
      <c r="D42" s="324"/>
      <c r="E42" s="127" t="s">
        <v>111</v>
      </c>
      <c r="F42" s="201">
        <v>78752.5</v>
      </c>
      <c r="G42" s="208">
        <v>127240.5</v>
      </c>
      <c r="H42" s="208">
        <v>110839.75</v>
      </c>
      <c r="I42" s="201">
        <v>76290</v>
      </c>
      <c r="J42" s="201">
        <v>53469</v>
      </c>
      <c r="K42" s="199"/>
      <c r="L42" s="335"/>
      <c r="M42" s="336"/>
    </row>
    <row r="43" spans="1:13" x14ac:dyDescent="0.2">
      <c r="A43" s="319" t="s">
        <v>280</v>
      </c>
      <c r="B43" s="321" t="s">
        <v>12</v>
      </c>
      <c r="C43" s="321" t="s">
        <v>9</v>
      </c>
      <c r="D43" s="323" t="s">
        <v>303</v>
      </c>
      <c r="E43" s="126" t="s">
        <v>110</v>
      </c>
      <c r="F43" s="206" t="s">
        <v>721</v>
      </c>
      <c r="G43" s="206" t="s">
        <v>721</v>
      </c>
      <c r="H43" s="206" t="s">
        <v>721</v>
      </c>
      <c r="I43" s="206" t="s">
        <v>721</v>
      </c>
      <c r="J43" s="206" t="s">
        <v>721</v>
      </c>
      <c r="K43" s="206" t="s">
        <v>721</v>
      </c>
      <c r="L43" s="334" t="s">
        <v>193</v>
      </c>
      <c r="M43" s="336" t="s">
        <v>710</v>
      </c>
    </row>
    <row r="44" spans="1:13" ht="13.5" thickBot="1" x14ac:dyDescent="0.25">
      <c r="A44" s="320"/>
      <c r="B44" s="322"/>
      <c r="C44" s="322"/>
      <c r="D44" s="324"/>
      <c r="E44" s="127" t="s">
        <v>111</v>
      </c>
      <c r="F44" s="201">
        <v>397000</v>
      </c>
      <c r="G44" s="201">
        <v>368005</v>
      </c>
      <c r="H44" s="201">
        <v>419902</v>
      </c>
      <c r="I44" s="201">
        <v>544159</v>
      </c>
      <c r="J44" s="201">
        <v>605549</v>
      </c>
      <c r="K44" s="199"/>
      <c r="L44" s="335"/>
      <c r="M44" s="336"/>
    </row>
    <row r="45" spans="1:13" x14ac:dyDescent="0.2">
      <c r="A45" s="319" t="s">
        <v>583</v>
      </c>
      <c r="B45" s="321" t="s">
        <v>12</v>
      </c>
      <c r="C45" s="321" t="s">
        <v>9</v>
      </c>
      <c r="D45" s="323" t="s">
        <v>303</v>
      </c>
      <c r="E45" s="126" t="s">
        <v>110</v>
      </c>
      <c r="F45" s="206" t="s">
        <v>721</v>
      </c>
      <c r="G45" s="206" t="s">
        <v>721</v>
      </c>
      <c r="H45" s="206" t="s">
        <v>721</v>
      </c>
      <c r="I45" s="206" t="s">
        <v>721</v>
      </c>
      <c r="J45" s="206" t="s">
        <v>721</v>
      </c>
      <c r="K45" s="206" t="s">
        <v>721</v>
      </c>
      <c r="L45" s="334" t="s">
        <v>193</v>
      </c>
      <c r="M45" s="336" t="s">
        <v>710</v>
      </c>
    </row>
    <row r="46" spans="1:13" ht="13.5" thickBot="1" x14ac:dyDescent="0.25">
      <c r="A46" s="320"/>
      <c r="B46" s="322"/>
      <c r="C46" s="322"/>
      <c r="D46" s="324"/>
      <c r="E46" s="127" t="s">
        <v>111</v>
      </c>
      <c r="F46" s="201">
        <v>60024.4</v>
      </c>
      <c r="G46" s="208">
        <v>40564.120000000003</v>
      </c>
      <c r="H46" s="201">
        <v>0</v>
      </c>
      <c r="I46" s="201">
        <v>50700</v>
      </c>
      <c r="J46" s="201">
        <v>35900</v>
      </c>
      <c r="K46" s="199"/>
      <c r="L46" s="335"/>
      <c r="M46" s="336"/>
    </row>
    <row r="47" spans="1:13" x14ac:dyDescent="0.2">
      <c r="A47" s="332" t="s">
        <v>281</v>
      </c>
      <c r="B47" s="333" t="s">
        <v>2</v>
      </c>
      <c r="C47" s="333" t="s">
        <v>230</v>
      </c>
      <c r="D47" s="327" t="s">
        <v>303</v>
      </c>
      <c r="E47" s="125" t="s">
        <v>110</v>
      </c>
      <c r="F47" s="209" t="s">
        <v>721</v>
      </c>
      <c r="G47" s="209" t="s">
        <v>721</v>
      </c>
      <c r="H47" s="209" t="s">
        <v>721</v>
      </c>
      <c r="I47" s="209" t="s">
        <v>721</v>
      </c>
      <c r="J47" s="209" t="s">
        <v>721</v>
      </c>
      <c r="K47" s="209" t="s">
        <v>721</v>
      </c>
      <c r="L47" s="337" t="s">
        <v>193</v>
      </c>
      <c r="M47" s="336" t="s">
        <v>292</v>
      </c>
    </row>
    <row r="48" spans="1:13" ht="15.75" customHeight="1" thickBot="1" x14ac:dyDescent="0.25">
      <c r="A48" s="320"/>
      <c r="B48" s="322"/>
      <c r="C48" s="322"/>
      <c r="D48" s="324"/>
      <c r="E48" s="127" t="s">
        <v>111</v>
      </c>
      <c r="F48" s="205">
        <v>2926</v>
      </c>
      <c r="G48" s="205">
        <v>2196</v>
      </c>
      <c r="H48" s="199">
        <v>3164</v>
      </c>
      <c r="I48" s="205">
        <v>2301</v>
      </c>
      <c r="J48" s="205">
        <v>2479</v>
      </c>
      <c r="K48" s="199"/>
      <c r="L48" s="335"/>
      <c r="M48" s="336"/>
    </row>
    <row r="49" spans="1:13" x14ac:dyDescent="0.2">
      <c r="A49" s="319" t="s">
        <v>282</v>
      </c>
      <c r="B49" s="321" t="s">
        <v>2</v>
      </c>
      <c r="C49" s="321" t="s">
        <v>230</v>
      </c>
      <c r="D49" s="323" t="s">
        <v>303</v>
      </c>
      <c r="E49" s="126" t="s">
        <v>110</v>
      </c>
      <c r="F49" s="206" t="s">
        <v>721</v>
      </c>
      <c r="G49" s="206" t="s">
        <v>721</v>
      </c>
      <c r="H49" s="206" t="s">
        <v>721</v>
      </c>
      <c r="I49" s="206" t="s">
        <v>721</v>
      </c>
      <c r="J49" s="206" t="s">
        <v>721</v>
      </c>
      <c r="K49" s="206" t="s">
        <v>721</v>
      </c>
      <c r="L49" s="334" t="s">
        <v>193</v>
      </c>
      <c r="M49" s="336" t="s">
        <v>292</v>
      </c>
    </row>
    <row r="50" spans="1:13" ht="15" customHeight="1" thickBot="1" x14ac:dyDescent="0.25">
      <c r="A50" s="320"/>
      <c r="B50" s="322"/>
      <c r="C50" s="322"/>
      <c r="D50" s="324"/>
      <c r="E50" s="127" t="s">
        <v>111</v>
      </c>
      <c r="F50" s="201">
        <v>15458855</v>
      </c>
      <c r="G50" s="201">
        <v>18455460</v>
      </c>
      <c r="H50" s="201">
        <v>29075355</v>
      </c>
      <c r="I50" s="201">
        <v>19860414</v>
      </c>
      <c r="J50" s="201">
        <v>38093948</v>
      </c>
      <c r="K50" s="199"/>
      <c r="L50" s="335"/>
      <c r="M50" s="336"/>
    </row>
    <row r="51" spans="1:13" x14ac:dyDescent="0.2">
      <c r="A51" s="319" t="s">
        <v>283</v>
      </c>
      <c r="B51" s="321" t="s">
        <v>2</v>
      </c>
      <c r="C51" s="321" t="s">
        <v>9</v>
      </c>
      <c r="D51" s="323" t="s">
        <v>303</v>
      </c>
      <c r="E51" s="126" t="s">
        <v>110</v>
      </c>
      <c r="F51" s="206" t="s">
        <v>721</v>
      </c>
      <c r="G51" s="206" t="s">
        <v>721</v>
      </c>
      <c r="H51" s="206" t="s">
        <v>721</v>
      </c>
      <c r="I51" s="206" t="s">
        <v>721</v>
      </c>
      <c r="J51" s="206" t="s">
        <v>721</v>
      </c>
      <c r="K51" s="206" t="s">
        <v>721</v>
      </c>
      <c r="L51" s="334" t="s">
        <v>193</v>
      </c>
      <c r="M51" s="336" t="s">
        <v>292</v>
      </c>
    </row>
    <row r="52" spans="1:13" ht="13.5" thickBot="1" x14ac:dyDescent="0.25">
      <c r="A52" s="320"/>
      <c r="B52" s="322"/>
      <c r="C52" s="322"/>
      <c r="D52" s="324"/>
      <c r="E52" s="127" t="s">
        <v>111</v>
      </c>
      <c r="F52" s="205">
        <v>6108</v>
      </c>
      <c r="G52" s="205">
        <v>9316</v>
      </c>
      <c r="H52" s="205">
        <v>8686</v>
      </c>
      <c r="I52" s="205">
        <v>9781</v>
      </c>
      <c r="J52" s="205">
        <v>7473</v>
      </c>
      <c r="K52" s="199"/>
      <c r="L52" s="335"/>
      <c r="M52" s="336"/>
    </row>
    <row r="53" spans="1:13" x14ac:dyDescent="0.2">
      <c r="A53" s="319" t="s">
        <v>284</v>
      </c>
      <c r="B53" s="321" t="s">
        <v>2</v>
      </c>
      <c r="C53" s="321" t="s">
        <v>9</v>
      </c>
      <c r="D53" s="323" t="s">
        <v>303</v>
      </c>
      <c r="E53" s="126" t="s">
        <v>110</v>
      </c>
      <c r="F53" s="206" t="s">
        <v>721</v>
      </c>
      <c r="G53" s="206" t="s">
        <v>721</v>
      </c>
      <c r="H53" s="206" t="s">
        <v>721</v>
      </c>
      <c r="I53" s="206" t="s">
        <v>721</v>
      </c>
      <c r="J53" s="206" t="s">
        <v>721</v>
      </c>
      <c r="K53" s="206" t="s">
        <v>721</v>
      </c>
      <c r="L53" s="334" t="s">
        <v>193</v>
      </c>
      <c r="M53" s="336" t="s">
        <v>291</v>
      </c>
    </row>
    <row r="54" spans="1:13" ht="13.5" thickBot="1" x14ac:dyDescent="0.25">
      <c r="A54" s="320"/>
      <c r="B54" s="322"/>
      <c r="C54" s="322"/>
      <c r="D54" s="324"/>
      <c r="E54" s="127" t="s">
        <v>111</v>
      </c>
      <c r="F54" s="205">
        <v>13997</v>
      </c>
      <c r="G54" s="205">
        <v>13755</v>
      </c>
      <c r="H54" s="205">
        <v>15484</v>
      </c>
      <c r="I54" s="205">
        <v>14706</v>
      </c>
      <c r="J54" s="205">
        <v>12581</v>
      </c>
      <c r="K54" s="199"/>
      <c r="L54" s="335"/>
      <c r="M54" s="336"/>
    </row>
    <row r="55" spans="1:13" x14ac:dyDescent="0.2">
      <c r="A55" s="319" t="s">
        <v>285</v>
      </c>
      <c r="B55" s="321" t="s">
        <v>2</v>
      </c>
      <c r="C55" s="321" t="s">
        <v>9</v>
      </c>
      <c r="D55" s="323" t="s">
        <v>303</v>
      </c>
      <c r="E55" s="126" t="s">
        <v>110</v>
      </c>
      <c r="F55" s="206" t="s">
        <v>721</v>
      </c>
      <c r="G55" s="206" t="s">
        <v>721</v>
      </c>
      <c r="H55" s="206" t="s">
        <v>721</v>
      </c>
      <c r="I55" s="206" t="s">
        <v>721</v>
      </c>
      <c r="J55" s="206" t="s">
        <v>721</v>
      </c>
      <c r="K55" s="206" t="s">
        <v>721</v>
      </c>
      <c r="L55" s="334" t="s">
        <v>193</v>
      </c>
      <c r="M55" s="336" t="s">
        <v>291</v>
      </c>
    </row>
    <row r="56" spans="1:13" ht="13.5" thickBot="1" x14ac:dyDescent="0.25">
      <c r="A56" s="320"/>
      <c r="B56" s="322"/>
      <c r="C56" s="322"/>
      <c r="D56" s="324"/>
      <c r="E56" s="127" t="s">
        <v>111</v>
      </c>
      <c r="F56" s="199">
        <v>3147</v>
      </c>
      <c r="G56" s="199">
        <v>4344</v>
      </c>
      <c r="H56" s="199">
        <v>2913</v>
      </c>
      <c r="I56" s="205">
        <v>4623</v>
      </c>
      <c r="J56" s="205">
        <v>4704</v>
      </c>
      <c r="K56" s="199"/>
      <c r="L56" s="335"/>
      <c r="M56" s="336"/>
    </row>
    <row r="57" spans="1:13" x14ac:dyDescent="0.2">
      <c r="A57" s="319" t="s">
        <v>286</v>
      </c>
      <c r="B57" s="321" t="s">
        <v>2</v>
      </c>
      <c r="C57" s="321" t="s">
        <v>9</v>
      </c>
      <c r="D57" s="323" t="s">
        <v>303</v>
      </c>
      <c r="E57" s="126" t="s">
        <v>110</v>
      </c>
      <c r="F57" s="206" t="s">
        <v>721</v>
      </c>
      <c r="G57" s="206" t="s">
        <v>721</v>
      </c>
      <c r="H57" s="206" t="s">
        <v>721</v>
      </c>
      <c r="I57" s="210">
        <v>0.39</v>
      </c>
      <c r="J57" s="210">
        <v>0.37</v>
      </c>
      <c r="K57" s="206" t="s">
        <v>721</v>
      </c>
      <c r="L57" s="334" t="s">
        <v>193</v>
      </c>
      <c r="M57" s="336" t="s">
        <v>711</v>
      </c>
    </row>
    <row r="58" spans="1:13" ht="13.5" thickBot="1" x14ac:dyDescent="0.25">
      <c r="A58" s="320"/>
      <c r="B58" s="322"/>
      <c r="C58" s="322"/>
      <c r="D58" s="324"/>
      <c r="E58" s="127" t="s">
        <v>111</v>
      </c>
      <c r="F58" s="211">
        <v>0.19</v>
      </c>
      <c r="G58" s="211">
        <v>0.38</v>
      </c>
      <c r="H58" s="211">
        <v>0.45</v>
      </c>
      <c r="I58" s="211">
        <v>0.54</v>
      </c>
      <c r="J58" s="211">
        <v>0.5</v>
      </c>
      <c r="K58" s="199"/>
      <c r="L58" s="335"/>
      <c r="M58" s="336"/>
    </row>
    <row r="59" spans="1:13" x14ac:dyDescent="0.2">
      <c r="A59" s="319" t="s">
        <v>287</v>
      </c>
      <c r="B59" s="321" t="s">
        <v>2</v>
      </c>
      <c r="C59" s="321" t="s">
        <v>9</v>
      </c>
      <c r="D59" s="323" t="s">
        <v>303</v>
      </c>
      <c r="E59" s="126" t="s">
        <v>110</v>
      </c>
      <c r="F59" s="206" t="s">
        <v>721</v>
      </c>
      <c r="G59" s="206" t="s">
        <v>721</v>
      </c>
      <c r="H59" s="206" t="s">
        <v>721</v>
      </c>
      <c r="I59" s="206" t="s">
        <v>721</v>
      </c>
      <c r="J59" s="206" t="s">
        <v>721</v>
      </c>
      <c r="K59" s="206" t="s">
        <v>721</v>
      </c>
      <c r="L59" s="334" t="s">
        <v>193</v>
      </c>
      <c r="M59" s="336" t="s">
        <v>290</v>
      </c>
    </row>
    <row r="60" spans="1:13" ht="13.5" thickBot="1" x14ac:dyDescent="0.25">
      <c r="A60" s="320"/>
      <c r="B60" s="322"/>
      <c r="C60" s="322"/>
      <c r="D60" s="324"/>
      <c r="E60" s="127" t="s">
        <v>111</v>
      </c>
      <c r="F60" s="208">
        <v>50910208.149999999</v>
      </c>
      <c r="G60" s="208">
        <v>55356170.149999999</v>
      </c>
      <c r="H60" s="208">
        <v>59553409.649999999</v>
      </c>
      <c r="I60" s="208">
        <v>57477236.530000001</v>
      </c>
      <c r="J60" s="208">
        <v>69559226.900000006</v>
      </c>
      <c r="K60" s="199"/>
      <c r="L60" s="335"/>
      <c r="M60" s="336"/>
    </row>
    <row r="61" spans="1:13" x14ac:dyDescent="0.2">
      <c r="A61" s="319" t="s">
        <v>288</v>
      </c>
      <c r="B61" s="321" t="s">
        <v>2</v>
      </c>
      <c r="C61" s="321" t="s">
        <v>9</v>
      </c>
      <c r="D61" s="323" t="s">
        <v>303</v>
      </c>
      <c r="E61" s="126" t="s">
        <v>110</v>
      </c>
      <c r="F61" s="206" t="s">
        <v>721</v>
      </c>
      <c r="G61" s="206" t="s">
        <v>721</v>
      </c>
      <c r="H61" s="206" t="s">
        <v>721</v>
      </c>
      <c r="I61" s="206" t="s">
        <v>721</v>
      </c>
      <c r="J61" s="206" t="s">
        <v>721</v>
      </c>
      <c r="K61" s="206" t="s">
        <v>721</v>
      </c>
      <c r="L61" s="334" t="s">
        <v>193</v>
      </c>
      <c r="M61" s="336" t="s">
        <v>290</v>
      </c>
    </row>
    <row r="62" spans="1:13" ht="13.5" thickBot="1" x14ac:dyDescent="0.25">
      <c r="A62" s="320"/>
      <c r="B62" s="322"/>
      <c r="C62" s="322"/>
      <c r="D62" s="324"/>
      <c r="E62" s="127" t="s">
        <v>111</v>
      </c>
      <c r="F62" s="208">
        <v>34029126.219999999</v>
      </c>
      <c r="G62" s="208">
        <v>34053135.210000001</v>
      </c>
      <c r="H62" s="208">
        <v>36963152.75</v>
      </c>
      <c r="I62" s="208">
        <v>38875068.590000004</v>
      </c>
      <c r="J62" s="199" t="s">
        <v>573</v>
      </c>
      <c r="K62" s="199"/>
      <c r="L62" s="335"/>
      <c r="M62" s="336"/>
    </row>
    <row r="63" spans="1:13" x14ac:dyDescent="0.2">
      <c r="A63" s="319" t="s">
        <v>289</v>
      </c>
      <c r="B63" s="321" t="s">
        <v>2</v>
      </c>
      <c r="C63" s="321" t="s">
        <v>9</v>
      </c>
      <c r="D63" s="323" t="s">
        <v>302</v>
      </c>
      <c r="E63" s="126" t="s">
        <v>110</v>
      </c>
      <c r="F63" s="202">
        <v>0.56399999999999995</v>
      </c>
      <c r="G63" s="202">
        <v>0.57999999999999996</v>
      </c>
      <c r="H63" s="202">
        <v>0.61</v>
      </c>
      <c r="I63" s="202">
        <v>0.62</v>
      </c>
      <c r="J63" s="202">
        <v>0.63800000000000001</v>
      </c>
      <c r="K63" s="202">
        <v>0.64200000000000002</v>
      </c>
      <c r="L63" s="334" t="s">
        <v>193</v>
      </c>
      <c r="M63" s="336" t="s">
        <v>290</v>
      </c>
    </row>
    <row r="64" spans="1:13" ht="13.5" thickBot="1" x14ac:dyDescent="0.25">
      <c r="A64" s="320"/>
      <c r="B64" s="322"/>
      <c r="C64" s="322"/>
      <c r="D64" s="324"/>
      <c r="E64" s="127" t="s">
        <v>111</v>
      </c>
      <c r="F64" s="203">
        <v>0.57999999999999996</v>
      </c>
      <c r="G64" s="203">
        <v>0.61</v>
      </c>
      <c r="H64" s="203">
        <v>0.62</v>
      </c>
      <c r="I64" s="203">
        <v>0.63800000000000001</v>
      </c>
      <c r="J64" s="203">
        <v>0.64200000000000002</v>
      </c>
      <c r="K64" s="199"/>
      <c r="L64" s="335"/>
      <c r="M64" s="336"/>
    </row>
    <row r="65" spans="1:13" x14ac:dyDescent="0.2">
      <c r="A65" s="319" t="s">
        <v>715</v>
      </c>
      <c r="B65" s="321" t="s">
        <v>2</v>
      </c>
      <c r="C65" s="321" t="s">
        <v>9</v>
      </c>
      <c r="D65" s="323" t="s">
        <v>302</v>
      </c>
      <c r="E65" s="126" t="s">
        <v>110</v>
      </c>
      <c r="F65" s="212">
        <v>51.59</v>
      </c>
      <c r="G65" s="212">
        <v>55.55</v>
      </c>
      <c r="H65" s="212">
        <v>60.96</v>
      </c>
      <c r="I65" s="212">
        <v>65.16</v>
      </c>
      <c r="J65" s="212">
        <v>69.88</v>
      </c>
      <c r="K65" s="212">
        <v>73.11</v>
      </c>
      <c r="L65" s="334" t="s">
        <v>193</v>
      </c>
      <c r="M65" s="336" t="s">
        <v>290</v>
      </c>
    </row>
    <row r="66" spans="1:13" ht="17.25" customHeight="1" thickBot="1" x14ac:dyDescent="0.25">
      <c r="A66" s="320"/>
      <c r="B66" s="322"/>
      <c r="C66" s="322"/>
      <c r="D66" s="324"/>
      <c r="E66" s="127" t="s">
        <v>111</v>
      </c>
      <c r="F66" s="208">
        <v>55.55</v>
      </c>
      <c r="G66" s="208">
        <v>60.96</v>
      </c>
      <c r="H66" s="208">
        <v>65.16</v>
      </c>
      <c r="I66" s="208">
        <v>69.88</v>
      </c>
      <c r="J66" s="208">
        <v>73.11</v>
      </c>
      <c r="K66" s="199"/>
      <c r="L66" s="335"/>
      <c r="M66" s="336"/>
    </row>
    <row r="67" spans="1:13" s="118" customFormat="1" x14ac:dyDescent="0.2">
      <c r="A67" s="319" t="s">
        <v>717</v>
      </c>
      <c r="B67" s="321" t="s">
        <v>4</v>
      </c>
      <c r="C67" s="321" t="s">
        <v>229</v>
      </c>
      <c r="D67" s="323" t="s">
        <v>605</v>
      </c>
      <c r="E67" s="126" t="s">
        <v>110</v>
      </c>
      <c r="F67" s="206" t="s">
        <v>721</v>
      </c>
      <c r="G67" s="206" t="s">
        <v>721</v>
      </c>
      <c r="H67" s="206" t="s">
        <v>721</v>
      </c>
      <c r="I67" s="206" t="s">
        <v>721</v>
      </c>
      <c r="J67" s="206" t="s">
        <v>721</v>
      </c>
      <c r="K67" s="206" t="s">
        <v>721</v>
      </c>
      <c r="L67" s="325" t="s">
        <v>193</v>
      </c>
      <c r="M67" s="117"/>
    </row>
    <row r="68" spans="1:13" s="118" customFormat="1" ht="16.5" customHeight="1" thickBot="1" x14ac:dyDescent="0.25">
      <c r="A68" s="320"/>
      <c r="B68" s="322"/>
      <c r="C68" s="322"/>
      <c r="D68" s="324"/>
      <c r="E68" s="127" t="s">
        <v>111</v>
      </c>
      <c r="F68" s="199">
        <v>3</v>
      </c>
      <c r="G68" s="199">
        <v>3</v>
      </c>
      <c r="H68" s="199">
        <v>0</v>
      </c>
      <c r="I68" s="199">
        <v>11</v>
      </c>
      <c r="J68" s="199">
        <v>0</v>
      </c>
      <c r="K68" s="199"/>
      <c r="L68" s="326"/>
      <c r="M68" s="117"/>
    </row>
    <row r="69" spans="1:13" s="118" customFormat="1" x14ac:dyDescent="0.2">
      <c r="A69" s="319" t="s">
        <v>719</v>
      </c>
      <c r="B69" s="321" t="s">
        <v>4</v>
      </c>
      <c r="C69" s="321" t="s">
        <v>228</v>
      </c>
      <c r="D69" s="323" t="s">
        <v>303</v>
      </c>
      <c r="E69" s="126" t="s">
        <v>110</v>
      </c>
      <c r="F69" s="206" t="s">
        <v>721</v>
      </c>
      <c r="G69" s="206" t="s">
        <v>721</v>
      </c>
      <c r="H69" s="206" t="s">
        <v>721</v>
      </c>
      <c r="I69" s="206" t="s">
        <v>721</v>
      </c>
      <c r="J69" s="206" t="s">
        <v>721</v>
      </c>
      <c r="K69" s="206" t="s">
        <v>721</v>
      </c>
      <c r="L69" s="325" t="s">
        <v>193</v>
      </c>
      <c r="M69" s="117"/>
    </row>
    <row r="70" spans="1:13" s="118" customFormat="1" ht="15.75" customHeight="1" thickBot="1" x14ac:dyDescent="0.25">
      <c r="A70" s="320"/>
      <c r="B70" s="322"/>
      <c r="C70" s="322"/>
      <c r="D70" s="324"/>
      <c r="E70" s="127" t="s">
        <v>111</v>
      </c>
      <c r="F70" s="213">
        <v>59</v>
      </c>
      <c r="G70" s="213">
        <v>106</v>
      </c>
      <c r="H70" s="213">
        <v>103</v>
      </c>
      <c r="I70" s="213">
        <v>83</v>
      </c>
      <c r="J70" s="213">
        <v>160</v>
      </c>
      <c r="K70" s="213"/>
      <c r="L70" s="326"/>
      <c r="M70" s="117"/>
    </row>
    <row r="71" spans="1:13" s="118" customFormat="1" x14ac:dyDescent="0.2">
      <c r="A71" s="319" t="s">
        <v>718</v>
      </c>
      <c r="B71" s="321" t="s">
        <v>4</v>
      </c>
      <c r="C71" s="321" t="s">
        <v>229</v>
      </c>
      <c r="D71" s="323" t="s">
        <v>605</v>
      </c>
      <c r="E71" s="126" t="s">
        <v>110</v>
      </c>
      <c r="F71" s="206" t="s">
        <v>721</v>
      </c>
      <c r="G71" s="206" t="s">
        <v>721</v>
      </c>
      <c r="H71" s="206" t="s">
        <v>721</v>
      </c>
      <c r="I71" s="206" t="s">
        <v>721</v>
      </c>
      <c r="J71" s="206" t="s">
        <v>721</v>
      </c>
      <c r="K71" s="206" t="s">
        <v>721</v>
      </c>
      <c r="L71" s="325" t="s">
        <v>193</v>
      </c>
      <c r="M71" s="117"/>
    </row>
    <row r="72" spans="1:13" s="118" customFormat="1" ht="15.75" customHeight="1" thickBot="1" x14ac:dyDescent="0.25">
      <c r="A72" s="320"/>
      <c r="B72" s="322"/>
      <c r="C72" s="322"/>
      <c r="D72" s="324"/>
      <c r="E72" s="127" t="s">
        <v>111</v>
      </c>
      <c r="F72" s="213">
        <v>10</v>
      </c>
      <c r="G72" s="213">
        <v>11</v>
      </c>
      <c r="H72" s="213">
        <v>3</v>
      </c>
      <c r="I72" s="213">
        <v>1</v>
      </c>
      <c r="J72" s="213">
        <v>33</v>
      </c>
      <c r="K72" s="213"/>
      <c r="L72" s="326"/>
      <c r="M72" s="117"/>
    </row>
    <row r="73" spans="1:13" s="118" customFormat="1" ht="14.1" customHeight="1" x14ac:dyDescent="0.2">
      <c r="A73" s="332" t="s">
        <v>614</v>
      </c>
      <c r="B73" s="333" t="s">
        <v>4</v>
      </c>
      <c r="C73" s="333" t="s">
        <v>9</v>
      </c>
      <c r="D73" s="327" t="s">
        <v>303</v>
      </c>
      <c r="E73" s="125" t="s">
        <v>110</v>
      </c>
      <c r="F73" s="209" t="s">
        <v>721</v>
      </c>
      <c r="G73" s="209" t="s">
        <v>721</v>
      </c>
      <c r="H73" s="209" t="s">
        <v>721</v>
      </c>
      <c r="I73" s="209" t="s">
        <v>721</v>
      </c>
      <c r="J73" s="209" t="s">
        <v>721</v>
      </c>
      <c r="K73" s="209" t="s">
        <v>721</v>
      </c>
      <c r="L73" s="331" t="s">
        <v>193</v>
      </c>
      <c r="M73" s="117"/>
    </row>
    <row r="74" spans="1:13" s="118" customFormat="1" ht="18" customHeight="1" thickBot="1" x14ac:dyDescent="0.25">
      <c r="A74" s="320"/>
      <c r="B74" s="322"/>
      <c r="C74" s="322"/>
      <c r="D74" s="324"/>
      <c r="E74" s="127" t="s">
        <v>111</v>
      </c>
      <c r="F74" s="199" t="s">
        <v>721</v>
      </c>
      <c r="G74" s="199" t="s">
        <v>721</v>
      </c>
      <c r="H74" s="199" t="s">
        <v>721</v>
      </c>
      <c r="I74" s="213">
        <v>8</v>
      </c>
      <c r="J74" s="213">
        <v>5</v>
      </c>
      <c r="K74" s="213"/>
      <c r="L74" s="326"/>
      <c r="M74" s="117"/>
    </row>
    <row r="75" spans="1:13" s="118" customFormat="1" x14ac:dyDescent="0.2">
      <c r="A75" s="319" t="s">
        <v>612</v>
      </c>
      <c r="B75" s="321" t="s">
        <v>4</v>
      </c>
      <c r="C75" s="321" t="s">
        <v>9</v>
      </c>
      <c r="D75" s="323" t="s">
        <v>303</v>
      </c>
      <c r="E75" s="126" t="s">
        <v>110</v>
      </c>
      <c r="F75" s="206" t="s">
        <v>721</v>
      </c>
      <c r="G75" s="206" t="s">
        <v>721</v>
      </c>
      <c r="H75" s="206" t="s">
        <v>721</v>
      </c>
      <c r="I75" s="206" t="s">
        <v>721</v>
      </c>
      <c r="J75" s="206" t="s">
        <v>721</v>
      </c>
      <c r="K75" s="206" t="s">
        <v>721</v>
      </c>
      <c r="L75" s="325" t="s">
        <v>193</v>
      </c>
      <c r="M75" s="117"/>
    </row>
    <row r="76" spans="1:13" s="118" customFormat="1" ht="13.5" thickBot="1" x14ac:dyDescent="0.25">
      <c r="A76" s="320"/>
      <c r="B76" s="322"/>
      <c r="C76" s="322"/>
      <c r="D76" s="324"/>
      <c r="E76" s="127" t="s">
        <v>111</v>
      </c>
      <c r="F76" s="213" t="s">
        <v>721</v>
      </c>
      <c r="G76" s="213" t="s">
        <v>721</v>
      </c>
      <c r="H76" s="213">
        <v>2</v>
      </c>
      <c r="I76" s="213">
        <v>3</v>
      </c>
      <c r="J76" s="213">
        <v>2</v>
      </c>
      <c r="K76" s="213"/>
      <c r="L76" s="326"/>
      <c r="M76" s="117"/>
    </row>
    <row r="77" spans="1:13" s="118" customFormat="1" x14ac:dyDescent="0.2">
      <c r="A77" s="319" t="s">
        <v>635</v>
      </c>
      <c r="B77" s="321" t="s">
        <v>4</v>
      </c>
      <c r="C77" s="321" t="s">
        <v>9</v>
      </c>
      <c r="D77" s="323" t="s">
        <v>303</v>
      </c>
      <c r="E77" s="126" t="s">
        <v>110</v>
      </c>
      <c r="F77" s="206" t="s">
        <v>721</v>
      </c>
      <c r="G77" s="206" t="s">
        <v>721</v>
      </c>
      <c r="H77" s="206" t="s">
        <v>721</v>
      </c>
      <c r="I77" s="206" t="s">
        <v>721</v>
      </c>
      <c r="J77" s="206" t="s">
        <v>721</v>
      </c>
      <c r="K77" s="206" t="s">
        <v>721</v>
      </c>
      <c r="L77" s="325" t="s">
        <v>193</v>
      </c>
      <c r="M77" s="117"/>
    </row>
    <row r="78" spans="1:13" s="118" customFormat="1" ht="13.5" thickBot="1" x14ac:dyDescent="0.25">
      <c r="A78" s="320"/>
      <c r="B78" s="322"/>
      <c r="C78" s="322"/>
      <c r="D78" s="324"/>
      <c r="E78" s="127" t="s">
        <v>111</v>
      </c>
      <c r="F78" s="213">
        <v>54</v>
      </c>
      <c r="G78" s="213">
        <v>60</v>
      </c>
      <c r="H78" s="213">
        <v>67</v>
      </c>
      <c r="I78" s="213">
        <v>77</v>
      </c>
      <c r="J78" s="213">
        <v>79</v>
      </c>
      <c r="K78" s="213"/>
      <c r="L78" s="326"/>
      <c r="M78" s="117"/>
    </row>
    <row r="79" spans="1:13" s="118" customFormat="1" x14ac:dyDescent="0.2">
      <c r="A79" s="329" t="s">
        <v>613</v>
      </c>
      <c r="B79" s="321" t="s">
        <v>4</v>
      </c>
      <c r="C79" s="321" t="s">
        <v>228</v>
      </c>
      <c r="D79" s="323" t="s">
        <v>303</v>
      </c>
      <c r="E79" s="126" t="s">
        <v>110</v>
      </c>
      <c r="F79" s="206" t="s">
        <v>721</v>
      </c>
      <c r="G79" s="206" t="s">
        <v>721</v>
      </c>
      <c r="H79" s="206" t="s">
        <v>721</v>
      </c>
      <c r="I79" s="206" t="s">
        <v>721</v>
      </c>
      <c r="J79" s="206" t="s">
        <v>721</v>
      </c>
      <c r="K79" s="206" t="s">
        <v>721</v>
      </c>
      <c r="L79" s="325" t="s">
        <v>193</v>
      </c>
      <c r="M79" s="117"/>
    </row>
    <row r="80" spans="1:13" s="118" customFormat="1" ht="13.5" thickBot="1" x14ac:dyDescent="0.25">
      <c r="A80" s="330"/>
      <c r="B80" s="322"/>
      <c r="C80" s="322"/>
      <c r="D80" s="324"/>
      <c r="E80" s="127" t="s">
        <v>111</v>
      </c>
      <c r="F80" s="199" t="s">
        <v>721</v>
      </c>
      <c r="G80" s="199" t="s">
        <v>721</v>
      </c>
      <c r="H80" s="199" t="s">
        <v>721</v>
      </c>
      <c r="I80" s="199" t="s">
        <v>721</v>
      </c>
      <c r="J80" s="213">
        <v>4</v>
      </c>
      <c r="K80" s="213"/>
      <c r="L80" s="326"/>
      <c r="M80" s="117"/>
    </row>
    <row r="81" spans="1:12" ht="15.75" customHeight="1" x14ac:dyDescent="0.2">
      <c r="A81" s="319" t="s">
        <v>720</v>
      </c>
      <c r="B81" s="321" t="s">
        <v>4</v>
      </c>
      <c r="C81" s="321" t="s">
        <v>9</v>
      </c>
      <c r="D81" s="323" t="s">
        <v>303</v>
      </c>
      <c r="E81" s="126" t="s">
        <v>110</v>
      </c>
      <c r="F81" s="206" t="s">
        <v>721</v>
      </c>
      <c r="G81" s="206" t="s">
        <v>721</v>
      </c>
      <c r="H81" s="206" t="s">
        <v>721</v>
      </c>
      <c r="I81" s="206" t="s">
        <v>721</v>
      </c>
      <c r="J81" s="206" t="s">
        <v>721</v>
      </c>
      <c r="K81" s="206" t="s">
        <v>721</v>
      </c>
      <c r="L81" s="325" t="s">
        <v>193</v>
      </c>
    </row>
    <row r="82" spans="1:12" ht="17.25" customHeight="1" thickBot="1" x14ac:dyDescent="0.25">
      <c r="A82" s="320"/>
      <c r="B82" s="322"/>
      <c r="C82" s="322"/>
      <c r="D82" s="324"/>
      <c r="E82" s="127" t="s">
        <v>111</v>
      </c>
      <c r="F82" s="199" t="s">
        <v>721</v>
      </c>
      <c r="G82" s="213">
        <v>22</v>
      </c>
      <c r="H82" s="213">
        <v>18</v>
      </c>
      <c r="I82" s="213">
        <v>7</v>
      </c>
      <c r="J82" s="213">
        <v>2</v>
      </c>
      <c r="K82" s="213"/>
      <c r="L82" s="326"/>
    </row>
    <row r="83" spans="1:12" x14ac:dyDescent="0.2">
      <c r="A83" s="328" t="s">
        <v>722</v>
      </c>
      <c r="B83" s="328"/>
      <c r="C83" s="328"/>
      <c r="D83" s="328"/>
      <c r="E83" s="328"/>
      <c r="F83" s="328"/>
      <c r="G83" s="328"/>
      <c r="H83" s="328"/>
      <c r="I83" s="328"/>
      <c r="J83" s="328"/>
      <c r="K83" s="328"/>
      <c r="L83" s="328"/>
    </row>
    <row r="84" spans="1:12" x14ac:dyDescent="0.2">
      <c r="A84" s="328"/>
      <c r="B84" s="328"/>
      <c r="C84" s="328"/>
      <c r="D84" s="328"/>
      <c r="E84" s="328"/>
      <c r="F84" s="328"/>
      <c r="G84" s="328"/>
      <c r="H84" s="328"/>
      <c r="I84" s="328"/>
      <c r="J84" s="328"/>
      <c r="K84" s="328"/>
      <c r="L84" s="328"/>
    </row>
    <row r="85" spans="1:12" ht="15.4" customHeight="1" x14ac:dyDescent="0.2">
      <c r="A85" s="328"/>
      <c r="B85" s="328"/>
      <c r="C85" s="328"/>
      <c r="D85" s="328"/>
      <c r="E85" s="328"/>
      <c r="F85" s="328"/>
      <c r="G85" s="328"/>
      <c r="H85" s="328"/>
      <c r="I85" s="328"/>
      <c r="J85" s="328"/>
      <c r="K85" s="328"/>
      <c r="L85" s="328"/>
    </row>
    <row r="86" spans="1:12" ht="24.75" customHeight="1" x14ac:dyDescent="0.2">
      <c r="A86" s="328"/>
      <c r="B86" s="328"/>
      <c r="C86" s="328"/>
      <c r="D86" s="328"/>
      <c r="E86" s="328"/>
      <c r="F86" s="328"/>
      <c r="G86" s="328"/>
      <c r="H86" s="328"/>
      <c r="I86" s="328"/>
      <c r="J86" s="328"/>
      <c r="K86" s="328"/>
      <c r="L86" s="328"/>
    </row>
    <row r="87" spans="1:12" ht="15.4" customHeight="1" x14ac:dyDescent="0.2">
      <c r="A87" s="318" t="s">
        <v>581</v>
      </c>
      <c r="B87" s="318"/>
      <c r="C87" s="318"/>
      <c r="D87" s="318"/>
      <c r="E87" s="318"/>
      <c r="F87" s="318"/>
      <c r="G87" s="318"/>
      <c r="H87" s="318"/>
      <c r="I87" s="318"/>
      <c r="J87" s="318"/>
      <c r="K87" s="318"/>
      <c r="L87" s="318"/>
    </row>
    <row r="88" spans="1:12" ht="15.95" customHeight="1" x14ac:dyDescent="0.2">
      <c r="A88" s="318" t="s">
        <v>585</v>
      </c>
      <c r="B88" s="318"/>
      <c r="C88" s="318"/>
      <c r="D88" s="318"/>
      <c r="E88" s="318"/>
      <c r="F88" s="318"/>
      <c r="G88" s="318"/>
      <c r="H88" s="318"/>
      <c r="I88" s="318"/>
      <c r="J88" s="318"/>
      <c r="K88" s="318"/>
      <c r="L88" s="318"/>
    </row>
    <row r="89" spans="1:12" ht="15.95" customHeight="1" x14ac:dyDescent="0.2">
      <c r="A89" s="318" t="s">
        <v>584</v>
      </c>
      <c r="B89" s="318"/>
      <c r="C89" s="318"/>
      <c r="D89" s="318"/>
      <c r="E89" s="318"/>
      <c r="F89" s="318"/>
      <c r="G89" s="318"/>
      <c r="H89" s="318"/>
      <c r="I89" s="318"/>
      <c r="J89" s="318"/>
      <c r="K89" s="318"/>
      <c r="L89" s="318"/>
    </row>
    <row r="90" spans="1:12" ht="15" customHeight="1" x14ac:dyDescent="0.2">
      <c r="A90" s="318" t="s">
        <v>619</v>
      </c>
      <c r="B90" s="318"/>
      <c r="C90" s="318"/>
      <c r="D90" s="318"/>
      <c r="E90" s="318"/>
      <c r="F90" s="318"/>
      <c r="G90" s="318"/>
      <c r="H90" s="318"/>
      <c r="I90" s="318"/>
      <c r="J90" s="318"/>
      <c r="K90" s="318"/>
      <c r="L90" s="318"/>
    </row>
    <row r="91" spans="1:12" ht="18" customHeight="1" x14ac:dyDescent="0.2">
      <c r="A91" s="318" t="s">
        <v>615</v>
      </c>
      <c r="B91" s="318"/>
      <c r="C91" s="318"/>
      <c r="D91" s="318"/>
      <c r="E91" s="318"/>
      <c r="F91" s="318"/>
      <c r="G91" s="318"/>
      <c r="H91" s="318"/>
      <c r="I91" s="318"/>
      <c r="J91" s="318"/>
      <c r="K91" s="318"/>
      <c r="L91" s="318"/>
    </row>
  </sheetData>
  <mergeCells count="229">
    <mergeCell ref="M37:M38"/>
    <mergeCell ref="M39:M40"/>
    <mergeCell ref="M27:M28"/>
    <mergeCell ref="M29:M30"/>
    <mergeCell ref="M31:M32"/>
    <mergeCell ref="M33:M34"/>
    <mergeCell ref="M35:M36"/>
    <mergeCell ref="A39:A40"/>
    <mergeCell ref="B39:B40"/>
    <mergeCell ref="C39:C40"/>
    <mergeCell ref="D39:D40"/>
    <mergeCell ref="L39:L40"/>
    <mergeCell ref="A37:A38"/>
    <mergeCell ref="B37:B38"/>
    <mergeCell ref="C37:C38"/>
    <mergeCell ref="D37:D38"/>
    <mergeCell ref="L37:L38"/>
    <mergeCell ref="A35:A36"/>
    <mergeCell ref="B35:B36"/>
    <mergeCell ref="C35:C36"/>
    <mergeCell ref="D35:D36"/>
    <mergeCell ref="L35:L36"/>
    <mergeCell ref="A33:A34"/>
    <mergeCell ref="B33:B34"/>
    <mergeCell ref="M17:M18"/>
    <mergeCell ref="M19:M20"/>
    <mergeCell ref="M21:M22"/>
    <mergeCell ref="M23:M24"/>
    <mergeCell ref="M25:M26"/>
    <mergeCell ref="M7:M8"/>
    <mergeCell ref="M9:M10"/>
    <mergeCell ref="M11:M12"/>
    <mergeCell ref="M13:M14"/>
    <mergeCell ref="M15:M16"/>
    <mergeCell ref="C33:C34"/>
    <mergeCell ref="D33:D34"/>
    <mergeCell ref="L33:L34"/>
    <mergeCell ref="A31:A32"/>
    <mergeCell ref="B31:B32"/>
    <mergeCell ref="C31:C32"/>
    <mergeCell ref="D31:D32"/>
    <mergeCell ref="L31:L32"/>
    <mergeCell ref="A29:A30"/>
    <mergeCell ref="B29:B30"/>
    <mergeCell ref="C29:C30"/>
    <mergeCell ref="D29:D30"/>
    <mergeCell ref="L29:L30"/>
    <mergeCell ref="A27:A28"/>
    <mergeCell ref="B27:B28"/>
    <mergeCell ref="C27:C28"/>
    <mergeCell ref="D27:D28"/>
    <mergeCell ref="L27:L28"/>
    <mergeCell ref="A25:A26"/>
    <mergeCell ref="B25:B26"/>
    <mergeCell ref="C25:C26"/>
    <mergeCell ref="D25:D26"/>
    <mergeCell ref="L25:L26"/>
    <mergeCell ref="A11:A12"/>
    <mergeCell ref="B11:B12"/>
    <mergeCell ref="C11:C12"/>
    <mergeCell ref="D11:D12"/>
    <mergeCell ref="L11:L12"/>
    <mergeCell ref="A15:A16"/>
    <mergeCell ref="A13:A14"/>
    <mergeCell ref="A19:A20"/>
    <mergeCell ref="B19:B20"/>
    <mergeCell ref="C19:C20"/>
    <mergeCell ref="D19:D20"/>
    <mergeCell ref="L19:L20"/>
    <mergeCell ref="A17:A18"/>
    <mergeCell ref="B17:B18"/>
    <mergeCell ref="C17:C18"/>
    <mergeCell ref="D17:D18"/>
    <mergeCell ref="L17:L18"/>
    <mergeCell ref="B13:B14"/>
    <mergeCell ref="C13:C14"/>
    <mergeCell ref="D13:D14"/>
    <mergeCell ref="L13:L14"/>
    <mergeCell ref="B15:B16"/>
    <mergeCell ref="C15:C16"/>
    <mergeCell ref="D15:D16"/>
    <mergeCell ref="B1:E1"/>
    <mergeCell ref="B2:E2"/>
    <mergeCell ref="L15:L16"/>
    <mergeCell ref="A23:A24"/>
    <mergeCell ref="B23:B24"/>
    <mergeCell ref="C23:C24"/>
    <mergeCell ref="D23:D24"/>
    <mergeCell ref="L23:L24"/>
    <mergeCell ref="A21:A22"/>
    <mergeCell ref="B21:B22"/>
    <mergeCell ref="C21:C22"/>
    <mergeCell ref="D21:D22"/>
    <mergeCell ref="L21:L22"/>
    <mergeCell ref="L7:L8"/>
    <mergeCell ref="A4:K4"/>
    <mergeCell ref="A7:A8"/>
    <mergeCell ref="B7:B8"/>
    <mergeCell ref="C7:C8"/>
    <mergeCell ref="D7:D8"/>
    <mergeCell ref="A9:A10"/>
    <mergeCell ref="B9:B10"/>
    <mergeCell ref="C9:C10"/>
    <mergeCell ref="D9:D10"/>
    <mergeCell ref="L9:L10"/>
    <mergeCell ref="A45:A46"/>
    <mergeCell ref="B45:B46"/>
    <mergeCell ref="C45:C46"/>
    <mergeCell ref="D45:D46"/>
    <mergeCell ref="L45:L46"/>
    <mergeCell ref="M45:M46"/>
    <mergeCell ref="A41:A42"/>
    <mergeCell ref="B41:B42"/>
    <mergeCell ref="C41:C42"/>
    <mergeCell ref="D41:D42"/>
    <mergeCell ref="L41:L42"/>
    <mergeCell ref="M41:M42"/>
    <mergeCell ref="A43:A44"/>
    <mergeCell ref="B43:B44"/>
    <mergeCell ref="C43:C44"/>
    <mergeCell ref="D43:D44"/>
    <mergeCell ref="L43:L44"/>
    <mergeCell ref="M43:M44"/>
    <mergeCell ref="A47:A48"/>
    <mergeCell ref="B47:B48"/>
    <mergeCell ref="C47:C48"/>
    <mergeCell ref="D47:D48"/>
    <mergeCell ref="L47:L48"/>
    <mergeCell ref="M47:M48"/>
    <mergeCell ref="A49:A50"/>
    <mergeCell ref="B49:B50"/>
    <mergeCell ref="C49:C50"/>
    <mergeCell ref="D49:D50"/>
    <mergeCell ref="L49:L50"/>
    <mergeCell ref="M49:M50"/>
    <mergeCell ref="A51:A52"/>
    <mergeCell ref="B51:B52"/>
    <mergeCell ref="C51:C52"/>
    <mergeCell ref="D51:D52"/>
    <mergeCell ref="L51:L52"/>
    <mergeCell ref="M51:M52"/>
    <mergeCell ref="A53:A54"/>
    <mergeCell ref="B53:B54"/>
    <mergeCell ref="C53:C54"/>
    <mergeCell ref="D53:D54"/>
    <mergeCell ref="L53:L54"/>
    <mergeCell ref="M53:M54"/>
    <mergeCell ref="A55:A56"/>
    <mergeCell ref="B55:B56"/>
    <mergeCell ref="C55:C56"/>
    <mergeCell ref="D55:D56"/>
    <mergeCell ref="L55:L56"/>
    <mergeCell ref="M55:M56"/>
    <mergeCell ref="A57:A58"/>
    <mergeCell ref="B57:B58"/>
    <mergeCell ref="C57:C58"/>
    <mergeCell ref="D57:D58"/>
    <mergeCell ref="L57:L58"/>
    <mergeCell ref="M57:M58"/>
    <mergeCell ref="A59:A60"/>
    <mergeCell ref="B59:B60"/>
    <mergeCell ref="C59:C60"/>
    <mergeCell ref="D59:D60"/>
    <mergeCell ref="L59:L60"/>
    <mergeCell ref="M59:M60"/>
    <mergeCell ref="A61:A62"/>
    <mergeCell ref="B61:B62"/>
    <mergeCell ref="C61:C62"/>
    <mergeCell ref="D61:D62"/>
    <mergeCell ref="L61:L62"/>
    <mergeCell ref="M61:M62"/>
    <mergeCell ref="A63:A64"/>
    <mergeCell ref="B63:B64"/>
    <mergeCell ref="C63:C64"/>
    <mergeCell ref="D63:D64"/>
    <mergeCell ref="L63:L64"/>
    <mergeCell ref="M63:M64"/>
    <mergeCell ref="A65:A66"/>
    <mergeCell ref="B65:B66"/>
    <mergeCell ref="C65:C66"/>
    <mergeCell ref="D65:D66"/>
    <mergeCell ref="L65:L66"/>
    <mergeCell ref="M65:M66"/>
    <mergeCell ref="L67:L68"/>
    <mergeCell ref="L69:L70"/>
    <mergeCell ref="L71:L72"/>
    <mergeCell ref="L73:L74"/>
    <mergeCell ref="L75:L76"/>
    <mergeCell ref="L77:L78"/>
    <mergeCell ref="L79:L80"/>
    <mergeCell ref="D67:D68"/>
    <mergeCell ref="A67:A68"/>
    <mergeCell ref="B67:B68"/>
    <mergeCell ref="C67:C68"/>
    <mergeCell ref="A69:A70"/>
    <mergeCell ref="B69:B70"/>
    <mergeCell ref="C69:C70"/>
    <mergeCell ref="D69:D70"/>
    <mergeCell ref="A71:A72"/>
    <mergeCell ref="A73:A74"/>
    <mergeCell ref="B71:B72"/>
    <mergeCell ref="B73:B74"/>
    <mergeCell ref="C73:C74"/>
    <mergeCell ref="C71:C72"/>
    <mergeCell ref="D71:D72"/>
    <mergeCell ref="A81:A82"/>
    <mergeCell ref="B81:B82"/>
    <mergeCell ref="C81:C82"/>
    <mergeCell ref="D81:D82"/>
    <mergeCell ref="L81:L82"/>
    <mergeCell ref="A90:L90"/>
    <mergeCell ref="A91:L91"/>
    <mergeCell ref="C79:C80"/>
    <mergeCell ref="D73:D74"/>
    <mergeCell ref="A83:L86"/>
    <mergeCell ref="A75:A76"/>
    <mergeCell ref="A77:A78"/>
    <mergeCell ref="A79:A80"/>
    <mergeCell ref="B75:B76"/>
    <mergeCell ref="B77:B78"/>
    <mergeCell ref="B79:B80"/>
    <mergeCell ref="C75:C76"/>
    <mergeCell ref="C77:C78"/>
    <mergeCell ref="A87:L87"/>
    <mergeCell ref="A89:L89"/>
    <mergeCell ref="A88:L88"/>
    <mergeCell ref="D75:D76"/>
    <mergeCell ref="D77:D78"/>
    <mergeCell ref="D79:D80"/>
  </mergeCells>
  <dataValidations count="1">
    <dataValidation type="date" allowBlank="1" showInputMessage="1" showErrorMessage="1" sqref="B2:C3">
      <formula1>42485</formula1>
      <formula2>42607</formula2>
    </dataValidation>
  </dataValidations>
  <pageMargins left="0.7" right="0.7" top="0.75" bottom="0.75" header="0.3" footer="0.3"/>
  <pageSetup paperSize="5" scale="77" fitToHeight="0" orientation="landscape" r:id="rId1"/>
  <headerFooter>
    <oddHeader>&amp;C&amp;"Arial,Bold"&amp;14&amp;UPerformance Measures
&amp;"Arial,Regular"&amp;12&amp;U(Study Step 2: Performance)</oddHeader>
    <oddFooter>&amp;RThe contents of this chart are considered sworn testimony from the Agency Director.</oddFooter>
  </headerFooter>
  <rowBreaks count="1" manualBreakCount="1">
    <brk id="80"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Options'!$C$8:$C$11</xm:f>
          </x14:formula1>
          <xm:sqref>B7:B67 B69 B71 B73 B75 B77 B79 B81</xm:sqref>
        </x14:dataValidation>
        <x14:dataValidation type="list" allowBlank="1" showInputMessage="1" showErrorMessage="1">
          <x14:formula1>
            <xm:f>'Drop Down Options'!$C$14:$C$18</xm:f>
          </x14:formula1>
          <xm:sqref>C7:C67 C69 C73 C71 C75 C77 C79 C81</xm:sqref>
        </x14:dataValidation>
        <x14:dataValidation type="list" allowBlank="1" showInputMessage="1" showErrorMessage="1">
          <x14:formula1>
            <xm:f>'Drop Down Options'!$C$3:$C$5</xm:f>
          </x14:formula1>
          <xm:sqref>L7:L67 L69 L71 L73 L75 L77 L79 L81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topLeftCell="A9" workbookViewId="0">
      <selection activeCell="E25" sqref="E25"/>
    </sheetView>
  </sheetViews>
  <sheetFormatPr defaultColWidth="9.140625" defaultRowHeight="12.75" x14ac:dyDescent="0.2"/>
  <cols>
    <col min="1" max="1" width="44" style="101" bestFit="1" customWidth="1"/>
    <col min="2" max="2" width="9.140625" style="101"/>
    <col min="3" max="3" width="36.140625" style="101" customWidth="1"/>
    <col min="4" max="4" width="9.140625" style="101"/>
    <col min="5" max="5" width="37.42578125" style="101" customWidth="1"/>
    <col min="6" max="16384" width="9.140625" style="101"/>
  </cols>
  <sheetData>
    <row r="1" spans="1:5" x14ac:dyDescent="0.2">
      <c r="A1" s="100" t="s">
        <v>190</v>
      </c>
      <c r="C1" s="100" t="s">
        <v>191</v>
      </c>
      <c r="E1" s="100" t="s">
        <v>220</v>
      </c>
    </row>
    <row r="2" spans="1:5" x14ac:dyDescent="0.2">
      <c r="A2" s="102" t="s">
        <v>15</v>
      </c>
      <c r="C2" s="102" t="s">
        <v>192</v>
      </c>
      <c r="E2" s="102" t="s">
        <v>219</v>
      </c>
    </row>
    <row r="3" spans="1:5" x14ac:dyDescent="0.2">
      <c r="A3" s="101" t="s">
        <v>10</v>
      </c>
      <c r="C3" s="101" t="s">
        <v>193</v>
      </c>
      <c r="E3" s="101" t="s">
        <v>13</v>
      </c>
    </row>
    <row r="4" spans="1:5" x14ac:dyDescent="0.2">
      <c r="A4" s="101" t="s">
        <v>11</v>
      </c>
      <c r="C4" s="101" t="s">
        <v>194</v>
      </c>
      <c r="E4" s="101" t="s">
        <v>14</v>
      </c>
    </row>
    <row r="5" spans="1:5" x14ac:dyDescent="0.2">
      <c r="C5" s="101" t="s">
        <v>195</v>
      </c>
      <c r="E5" s="101" t="s">
        <v>227</v>
      </c>
    </row>
    <row r="6" spans="1:5" x14ac:dyDescent="0.2">
      <c r="A6" s="102" t="s">
        <v>16</v>
      </c>
    </row>
    <row r="7" spans="1:5" x14ac:dyDescent="0.2">
      <c r="A7" s="101" t="s">
        <v>196</v>
      </c>
      <c r="C7" s="103" t="s">
        <v>197</v>
      </c>
      <c r="E7" s="102" t="s">
        <v>221</v>
      </c>
    </row>
    <row r="8" spans="1:5" x14ac:dyDescent="0.2">
      <c r="A8" s="101" t="s">
        <v>198</v>
      </c>
      <c r="C8" s="91" t="s">
        <v>2</v>
      </c>
      <c r="E8" s="101" t="s">
        <v>13</v>
      </c>
    </row>
    <row r="9" spans="1:5" x14ac:dyDescent="0.2">
      <c r="A9" s="101" t="s">
        <v>199</v>
      </c>
      <c r="C9" s="91" t="s">
        <v>3</v>
      </c>
      <c r="E9" s="101" t="s">
        <v>14</v>
      </c>
    </row>
    <row r="10" spans="1:5" x14ac:dyDescent="0.2">
      <c r="C10" s="91" t="s">
        <v>4</v>
      </c>
      <c r="E10" s="101" t="s">
        <v>227</v>
      </c>
    </row>
    <row r="11" spans="1:5" x14ac:dyDescent="0.2">
      <c r="A11" s="102" t="s">
        <v>200</v>
      </c>
      <c r="C11" s="91" t="s">
        <v>12</v>
      </c>
    </row>
    <row r="12" spans="1:5" x14ac:dyDescent="0.2">
      <c r="A12" s="101" t="s">
        <v>13</v>
      </c>
      <c r="E12" s="102" t="s">
        <v>222</v>
      </c>
    </row>
    <row r="13" spans="1:5" x14ac:dyDescent="0.2">
      <c r="A13" s="101" t="s">
        <v>14</v>
      </c>
      <c r="C13" s="103" t="s">
        <v>201</v>
      </c>
      <c r="E13" s="101" t="s">
        <v>13</v>
      </c>
    </row>
    <row r="14" spans="1:5" x14ac:dyDescent="0.2">
      <c r="C14" s="91" t="s">
        <v>9</v>
      </c>
      <c r="E14" s="101" t="s">
        <v>14</v>
      </c>
    </row>
    <row r="15" spans="1:5" x14ac:dyDescent="0.2">
      <c r="A15" s="102" t="s">
        <v>202</v>
      </c>
      <c r="C15" s="91" t="s">
        <v>228</v>
      </c>
      <c r="E15" s="101" t="s">
        <v>227</v>
      </c>
    </row>
    <row r="16" spans="1:5" x14ac:dyDescent="0.2">
      <c r="A16" s="101" t="s">
        <v>214</v>
      </c>
      <c r="C16" s="91" t="s">
        <v>229</v>
      </c>
    </row>
    <row r="17" spans="1:5" x14ac:dyDescent="0.2">
      <c r="A17" s="101" t="s">
        <v>203</v>
      </c>
      <c r="C17" s="101" t="s">
        <v>230</v>
      </c>
      <c r="E17" s="102" t="s">
        <v>223</v>
      </c>
    </row>
    <row r="18" spans="1:5" x14ac:dyDescent="0.2">
      <c r="A18" s="101" t="s">
        <v>204</v>
      </c>
      <c r="C18" s="101" t="s">
        <v>231</v>
      </c>
      <c r="E18" s="101" t="s">
        <v>224</v>
      </c>
    </row>
    <row r="19" spans="1:5" x14ac:dyDescent="0.2">
      <c r="A19" s="101" t="s">
        <v>14</v>
      </c>
      <c r="E19" s="101" t="s">
        <v>225</v>
      </c>
    </row>
    <row r="20" spans="1:5" x14ac:dyDescent="0.2">
      <c r="E20" s="101" t="s">
        <v>226</v>
      </c>
    </row>
    <row r="21" spans="1:5" x14ac:dyDescent="0.2">
      <c r="A21" s="100" t="s">
        <v>205</v>
      </c>
      <c r="C21" s="100" t="s">
        <v>209</v>
      </c>
      <c r="E21" s="101" t="s">
        <v>227</v>
      </c>
    </row>
    <row r="22" spans="1:5" x14ac:dyDescent="0.2">
      <c r="A22" s="102" t="s">
        <v>206</v>
      </c>
      <c r="C22" s="104" t="s">
        <v>210</v>
      </c>
    </row>
    <row r="23" spans="1:5" x14ac:dyDescent="0.2">
      <c r="A23" s="101" t="s">
        <v>13</v>
      </c>
      <c r="C23" s="105" t="s">
        <v>13</v>
      </c>
    </row>
    <row r="24" spans="1:5" x14ac:dyDescent="0.2">
      <c r="A24" s="101" t="s">
        <v>14</v>
      </c>
      <c r="C24" s="105" t="s">
        <v>14</v>
      </c>
    </row>
    <row r="25" spans="1:5" x14ac:dyDescent="0.2">
      <c r="C25" s="105"/>
    </row>
    <row r="26" spans="1:5" x14ac:dyDescent="0.2">
      <c r="A26" s="102" t="s">
        <v>207</v>
      </c>
      <c r="C26" s="105"/>
    </row>
    <row r="27" spans="1:5" x14ac:dyDescent="0.2">
      <c r="A27" s="101" t="s">
        <v>13</v>
      </c>
      <c r="C27" s="104"/>
    </row>
    <row r="28" spans="1:5" x14ac:dyDescent="0.2">
      <c r="A28" s="101" t="s">
        <v>14</v>
      </c>
      <c r="C28" s="106" t="s">
        <v>24</v>
      </c>
    </row>
    <row r="29" spans="1:5" x14ac:dyDescent="0.2">
      <c r="C29" s="105" t="s">
        <v>233</v>
      </c>
    </row>
    <row r="30" spans="1:5" x14ac:dyDescent="0.2">
      <c r="A30" s="102" t="s">
        <v>208</v>
      </c>
      <c r="C30" s="105" t="s">
        <v>234</v>
      </c>
    </row>
    <row r="31" spans="1:5" x14ac:dyDescent="0.2">
      <c r="A31" s="101" t="s">
        <v>13</v>
      </c>
      <c r="C31" s="105"/>
    </row>
    <row r="32" spans="1:5" x14ac:dyDescent="0.2">
      <c r="A32" s="101" t="s">
        <v>14</v>
      </c>
      <c r="C32" s="106" t="s">
        <v>39</v>
      </c>
    </row>
    <row r="33" spans="1:3" x14ac:dyDescent="0.2">
      <c r="C33" s="105" t="s">
        <v>10</v>
      </c>
    </row>
    <row r="34" spans="1:3" x14ac:dyDescent="0.2">
      <c r="A34" s="102" t="s">
        <v>211</v>
      </c>
      <c r="C34" s="105" t="s">
        <v>11</v>
      </c>
    </row>
    <row r="35" spans="1:3" x14ac:dyDescent="0.2">
      <c r="A35" s="101" t="s">
        <v>13</v>
      </c>
      <c r="C35" s="105" t="s">
        <v>235</v>
      </c>
    </row>
    <row r="36" spans="1:3" x14ac:dyDescent="0.2">
      <c r="A36" s="101" t="s">
        <v>14</v>
      </c>
      <c r="C36" s="105"/>
    </row>
    <row r="37" spans="1:3" ht="63.75" x14ac:dyDescent="0.2">
      <c r="C37" s="106" t="s">
        <v>150</v>
      </c>
    </row>
    <row r="38" spans="1:3" x14ac:dyDescent="0.2">
      <c r="A38" s="102" t="s">
        <v>212</v>
      </c>
      <c r="C38" s="105" t="s">
        <v>236</v>
      </c>
    </row>
    <row r="39" spans="1:3" x14ac:dyDescent="0.2">
      <c r="A39" s="101" t="s">
        <v>13</v>
      </c>
      <c r="C39" s="105" t="s">
        <v>237</v>
      </c>
    </row>
    <row r="40" spans="1:3" x14ac:dyDescent="0.2">
      <c r="A40" s="101" t="s">
        <v>14</v>
      </c>
      <c r="C40" s="105"/>
    </row>
    <row r="41" spans="1:3" ht="25.5" x14ac:dyDescent="0.2">
      <c r="C41" s="106" t="s">
        <v>151</v>
      </c>
    </row>
    <row r="42" spans="1:3" x14ac:dyDescent="0.2">
      <c r="A42" s="102" t="s">
        <v>213</v>
      </c>
      <c r="C42" s="105" t="s">
        <v>238</v>
      </c>
    </row>
    <row r="43" spans="1:3" x14ac:dyDescent="0.2">
      <c r="A43" s="101" t="s">
        <v>13</v>
      </c>
      <c r="C43" s="105" t="s">
        <v>239</v>
      </c>
    </row>
    <row r="44" spans="1:3" x14ac:dyDescent="0.2">
      <c r="A44" s="101" t="s">
        <v>14</v>
      </c>
      <c r="C44" s="105"/>
    </row>
    <row r="46" spans="1:3" x14ac:dyDescent="0.2">
      <c r="A46" s="102" t="s">
        <v>215</v>
      </c>
    </row>
    <row r="47" spans="1:3" x14ac:dyDescent="0.2">
      <c r="A47" s="101" t="s">
        <v>216</v>
      </c>
    </row>
    <row r="48" spans="1:3" x14ac:dyDescent="0.2">
      <c r="A48" s="101" t="s">
        <v>217</v>
      </c>
    </row>
    <row r="49" spans="1:1" ht="25.5" x14ac:dyDescent="0.2">
      <c r="A49" s="101" t="s">
        <v>218</v>
      </c>
    </row>
  </sheetData>
  <pageMargins left="0.7" right="0.7" top="0.75" bottom="0.75" header="0.3" footer="0.3"/>
  <pageSetup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Strategic Plan Summary</vt:lpstr>
      <vt:lpstr>ComprehensiveStrategic Finances</vt:lpstr>
      <vt:lpstr>Performance Measures</vt:lpstr>
      <vt:lpstr>Drop Down Options</vt:lpstr>
      <vt:lpstr>AgencyName</vt:lpstr>
      <vt:lpstr>Eval</vt:lpstr>
      <vt:lpstr>PartnerEntityType</vt:lpstr>
      <vt:lpstr>'ComprehensiveStrategic Finances'!Print_Titles</vt:lpstr>
      <vt:lpstr>'Performance Measures'!Print_Titles</vt:lpstr>
      <vt:lpstr>'Strategic Plan Summary'!Print_Titles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2018-05-07T15:47:49Z</dcterms:modified>
</cp:coreProperties>
</file>